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clontarf-my.sharepoint.com/personal/jason_ryan_holyfaithclontarf_com/Documents/Accounting/Chapter 24 - Budgets/Production Budgets/State/2011 - O'Connor/"/>
    </mc:Choice>
  </mc:AlternateContent>
  <xr:revisionPtr revIDLastSave="1385" documentId="11_E60897F41BE170836B02CE998F75CCDC64E183C8" xr6:coauthVersionLast="47" xr6:coauthVersionMax="47" xr10:uidLastSave="{2480955F-2F8F-4F13-AE28-9ABAC908A4AA}"/>
  <bookViews>
    <workbookView xWindow="-120" yWindow="-120" windowWidth="20730" windowHeight="11160" xr2:uid="{00000000-000D-0000-FFFF-FFFF00000000}"/>
  </bookViews>
  <sheets>
    <sheet name="Part A" sheetId="1" r:id="rId1"/>
    <sheet name="Part B" sheetId="2" r:id="rId2"/>
    <sheet name="Part C" sheetId="3" r:id="rId3"/>
    <sheet name="Part D" sheetId="4" r:id="rId4"/>
    <sheet name="Part E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7" i="1"/>
  <c r="H38" i="1"/>
  <c r="A38" i="1"/>
  <c r="I56" i="4"/>
  <c r="B56" i="4"/>
  <c r="I50" i="4"/>
  <c r="B50" i="4"/>
  <c r="I49" i="4"/>
  <c r="B49" i="4"/>
  <c r="I43" i="4"/>
  <c r="I38" i="4"/>
  <c r="B43" i="4"/>
  <c r="B38" i="4"/>
  <c r="I44" i="4"/>
  <c r="B44" i="4"/>
  <c r="F42" i="4"/>
  <c r="B39" i="4"/>
  <c r="I39" i="4" s="1"/>
  <c r="F35" i="4"/>
  <c r="A35" i="4"/>
  <c r="D4" i="4"/>
  <c r="B4" i="4"/>
  <c r="J46" i="3" l="1"/>
  <c r="F55" i="3" l="1"/>
  <c r="A55" i="3"/>
  <c r="A65" i="3"/>
  <c r="A18" i="3"/>
  <c r="A21" i="3" s="1"/>
  <c r="A17" i="3"/>
  <c r="A20" i="3" s="1"/>
  <c r="F46" i="3"/>
  <c r="A7" i="3"/>
  <c r="A6" i="3"/>
  <c r="I37" i="3"/>
  <c r="I39" i="3" s="1"/>
  <c r="B7" i="3" s="1"/>
  <c r="B37" i="3"/>
  <c r="F37" i="3"/>
  <c r="F36" i="3"/>
  <c r="F45" i="3" s="1"/>
  <c r="A36" i="3"/>
  <c r="A45" i="3" s="1"/>
  <c r="A47" i="2"/>
  <c r="F40" i="2"/>
  <c r="F35" i="2"/>
  <c r="A40" i="2"/>
  <c r="A35" i="2"/>
  <c r="A34" i="2"/>
  <c r="A5" i="2"/>
  <c r="F34" i="2" s="1"/>
  <c r="A4" i="2"/>
  <c r="I40" i="1"/>
  <c r="I41" i="1" s="1"/>
  <c r="C5" i="1" s="1"/>
  <c r="B40" i="1"/>
  <c r="B41" i="1" s="1"/>
  <c r="B55" i="4"/>
  <c r="B57" i="4" s="1"/>
  <c r="B10" i="4" s="1"/>
  <c r="I55" i="4"/>
  <c r="F66" i="4"/>
  <c r="F69" i="4" s="1"/>
  <c r="F72" i="4" s="1"/>
  <c r="A70" i="4"/>
  <c r="I78" i="4" s="1"/>
  <c r="A65" i="4"/>
  <c r="B78" i="4" s="1"/>
  <c r="F48" i="4"/>
  <c r="F54" i="4" s="1"/>
  <c r="F77" i="4" s="1"/>
  <c r="A48" i="4"/>
  <c r="A54" i="4" s="1"/>
  <c r="A77" i="4" s="1"/>
  <c r="I57" i="4"/>
  <c r="D10" i="4" s="1"/>
  <c r="I51" i="4"/>
  <c r="D8" i="4" s="1"/>
  <c r="B51" i="4"/>
  <c r="B8" i="4" s="1"/>
  <c r="I45" i="4"/>
  <c r="D6" i="4" s="1"/>
  <c r="B45" i="4"/>
  <c r="B6" i="4" s="1"/>
  <c r="I40" i="4"/>
  <c r="D5" i="4" s="1"/>
  <c r="B40" i="4"/>
  <c r="B5" i="4" s="1"/>
  <c r="F6" i="4"/>
  <c r="I67" i="3"/>
  <c r="B67" i="3"/>
  <c r="B39" i="3"/>
  <c r="B6" i="3" s="1"/>
  <c r="D9" i="2"/>
  <c r="B9" i="2"/>
  <c r="H51" i="2"/>
  <c r="H52" i="2" s="1"/>
  <c r="D7" i="2" s="1"/>
  <c r="I46" i="3" s="1"/>
  <c r="I48" i="3" s="1"/>
  <c r="B13" i="3" s="1"/>
  <c r="B51" i="2"/>
  <c r="B52" i="2" s="1"/>
  <c r="A9" i="3" l="1"/>
  <c r="A12" i="3" s="1"/>
  <c r="A5" i="4"/>
  <c r="A37" i="4" s="1"/>
  <c r="F37" i="4" s="1"/>
  <c r="A10" i="3"/>
  <c r="A13" i="3" s="1"/>
  <c r="A6" i="4"/>
  <c r="F65" i="3"/>
  <c r="B7" i="2"/>
  <c r="B46" i="3" s="1"/>
  <c r="B48" i="3" s="1"/>
  <c r="B12" i="3" s="1"/>
  <c r="C13" i="3" s="1"/>
  <c r="B5" i="1"/>
  <c r="C6" i="1" l="1"/>
  <c r="C8" i="1" s="1"/>
  <c r="B6" i="1"/>
  <c r="B8" i="1" s="1"/>
  <c r="A69" i="4" l="1"/>
  <c r="A71" i="4" s="1"/>
  <c r="I66" i="3"/>
  <c r="I68" i="3" s="1"/>
  <c r="I70" i="3" s="1"/>
  <c r="B21" i="3" s="1"/>
  <c r="I56" i="3"/>
  <c r="I58" i="3" s="1"/>
  <c r="I60" i="3" s="1"/>
  <c r="B18" i="3" s="1"/>
  <c r="H36" i="2"/>
  <c r="A64" i="4"/>
  <c r="A66" i="4" s="1"/>
  <c r="B56" i="3"/>
  <c r="B58" i="3" s="1"/>
  <c r="B60" i="3" s="1"/>
  <c r="B17" i="3" s="1"/>
  <c r="B36" i="2"/>
  <c r="B66" i="3"/>
  <c r="B68" i="3" s="1"/>
  <c r="B70" i="3" s="1"/>
  <c r="B20" i="3" s="1"/>
  <c r="C7" i="3"/>
  <c r="C21" i="3" l="1"/>
  <c r="F73" i="4"/>
  <c r="F75" i="4" s="1"/>
  <c r="B79" i="4" s="1"/>
  <c r="B80" i="4" s="1"/>
  <c r="B12" i="4" s="1"/>
  <c r="B13" i="4" s="1"/>
  <c r="H41" i="2"/>
  <c r="H43" i="2" s="1"/>
  <c r="D5" i="2" s="1"/>
  <c r="H38" i="2"/>
  <c r="B5" i="2" s="1"/>
  <c r="C18" i="3"/>
  <c r="B41" i="2"/>
  <c r="B43" i="2" s="1"/>
  <c r="D4" i="2" s="1"/>
  <c r="B38" i="2"/>
  <c r="B4" i="2" s="1"/>
  <c r="I79" i="4" l="1"/>
  <c r="I80" i="4" s="1"/>
  <c r="D12" i="4" s="1"/>
  <c r="D13" i="4" s="1"/>
  <c r="D6" i="2"/>
  <c r="D8" i="2" s="1"/>
  <c r="D10" i="2" s="1"/>
  <c r="D12" i="2" s="1"/>
  <c r="B10" i="3" s="1"/>
  <c r="B6" i="2"/>
  <c r="B8" i="2" s="1"/>
  <c r="B10" i="2" s="1"/>
  <c r="B12" i="2" s="1"/>
  <c r="B9" i="3" s="1"/>
  <c r="C10" i="3" l="1"/>
  <c r="C14" i="3" s="1"/>
  <c r="C24" i="3" s="1"/>
</calcChain>
</file>

<file path=xl/sharedStrings.xml><?xml version="1.0" encoding="utf-8"?>
<sst xmlns="http://schemas.openxmlformats.org/spreadsheetml/2006/main" count="231" uniqueCount="103">
  <si>
    <t>as per question</t>
  </si>
  <si>
    <t>Price per KG</t>
  </si>
  <si>
    <t>Variable Overheads</t>
  </si>
  <si>
    <t>Sales</t>
  </si>
  <si>
    <t>Op Stock</t>
  </si>
  <si>
    <t>Direct Labour</t>
  </si>
  <si>
    <t>Part A - Prepare a production budget</t>
  </si>
  <si>
    <t>Add Closing stock</t>
  </si>
  <si>
    <t>Less Opening Stock</t>
  </si>
  <si>
    <t>Budget production in units</t>
  </si>
  <si>
    <t>Taken from the question</t>
  </si>
  <si>
    <t>as per working</t>
  </si>
  <si>
    <t>taken from the question</t>
  </si>
  <si>
    <r>
      <rPr>
        <b/>
        <sz val="8"/>
        <color theme="1"/>
        <rFont val="Comic Sans MS"/>
        <family val="4"/>
      </rPr>
      <t>Exam Tip</t>
    </r>
    <r>
      <rPr>
        <sz val="8"/>
        <color theme="1"/>
        <rFont val="Comic Sans MS"/>
        <family val="4"/>
      </rPr>
      <t xml:space="preserve"> - to save time complete the workings on the statements or on a calcualtor</t>
    </r>
  </si>
  <si>
    <t>WORKINGS</t>
  </si>
  <si>
    <t>CLOSING STOCK</t>
  </si>
  <si>
    <t>* 10%</t>
  </si>
  <si>
    <t>as per the question</t>
  </si>
  <si>
    <t>Cl Stock</t>
  </si>
  <si>
    <r>
      <rPr>
        <b/>
        <sz val="8"/>
        <color theme="1"/>
        <rFont val="Comic Sans MS"/>
        <family val="4"/>
      </rPr>
      <t>Tip</t>
    </r>
    <r>
      <rPr>
        <sz val="8"/>
        <color theme="1"/>
        <rFont val="Comic Sans MS"/>
        <family val="4"/>
      </rPr>
      <t xml:space="preserve"> - Make sure to look out for if the closing stock will increase or decrease</t>
    </r>
  </si>
  <si>
    <r>
      <rPr>
        <b/>
        <sz val="8"/>
        <color theme="1"/>
        <rFont val="Comic Sans MS"/>
        <family val="4"/>
      </rPr>
      <t>Tip</t>
    </r>
    <r>
      <rPr>
        <sz val="8"/>
        <color theme="1"/>
        <rFont val="Comic Sans MS"/>
        <family val="4"/>
      </rPr>
      <t xml:space="preserve"> - Make sure to use the finished goods figures</t>
    </r>
  </si>
  <si>
    <t>Part B - Prepare a raw materials purchases budget (in units and €)</t>
  </si>
  <si>
    <t>REQUIRED FOR PRODUCTION</t>
  </si>
  <si>
    <t>Material A</t>
  </si>
  <si>
    <t>Production Units</t>
  </si>
  <si>
    <t>as per part A</t>
  </si>
  <si>
    <t>Required in kg</t>
  </si>
  <si>
    <t>Material B</t>
  </si>
  <si>
    <t>Required for Production</t>
  </si>
  <si>
    <t>Add Closing Stock</t>
  </si>
  <si>
    <t>Forecasted Purchases of Raw Material in Kgs</t>
  </si>
  <si>
    <t>Purchase Price</t>
  </si>
  <si>
    <t>Forecasted Purchases of Raw Material in €</t>
  </si>
  <si>
    <r>
      <rPr>
        <b/>
        <sz val="8"/>
        <color theme="1"/>
        <rFont val="Comic Sans MS"/>
        <family val="4"/>
      </rPr>
      <t>Tip</t>
    </r>
    <r>
      <rPr>
        <sz val="8"/>
        <color theme="1"/>
        <rFont val="Comic Sans MS"/>
        <family val="4"/>
      </rPr>
      <t xml:space="preserve"> - Make sure to use the raw material figures</t>
    </r>
  </si>
  <si>
    <t>Part C - Prepare a production cost / manufactuing budget</t>
  </si>
  <si>
    <t>Direct Materials</t>
  </si>
  <si>
    <t>Opening Stock raw materials</t>
  </si>
  <si>
    <t>add Purchases raw materials</t>
  </si>
  <si>
    <t>Less Closing Stock raw materials</t>
  </si>
  <si>
    <t>Cost of raw materials consumed</t>
  </si>
  <si>
    <t>Cost of Labour</t>
  </si>
  <si>
    <t>Fixed Overheads</t>
  </si>
  <si>
    <t>Cost of Manufacture</t>
  </si>
  <si>
    <t>as per working (Opening stock)</t>
  </si>
  <si>
    <t>as per part B (Raw materials production budget)</t>
  </si>
  <si>
    <t>as per working (Closing Stock)</t>
  </si>
  <si>
    <t>as per working (Direct Labour)</t>
  </si>
  <si>
    <t>as per working (Direct Labout)</t>
  </si>
  <si>
    <t>as per working (Variable Overheads)</t>
  </si>
  <si>
    <t>as per working (Varialbe Overheads)</t>
  </si>
  <si>
    <t>OPENING STOCK</t>
  </si>
  <si>
    <t>as per Part B</t>
  </si>
  <si>
    <r>
      <rPr>
        <b/>
        <u/>
        <sz val="8"/>
        <color theme="1"/>
        <rFont val="Comic Sans MS"/>
        <family val="4"/>
      </rPr>
      <t>Exam Tip</t>
    </r>
    <r>
      <rPr>
        <sz val="8"/>
        <color theme="1"/>
        <rFont val="Comic Sans MS"/>
        <family val="4"/>
      </rPr>
      <t xml:space="preserve"> - Make use to use the expected price for raw materials during 2023 are</t>
    </r>
  </si>
  <si>
    <t>DIRECT LABOUR (COST OF LABOUR)</t>
  </si>
  <si>
    <t>Budget production in Units</t>
  </si>
  <si>
    <t>as per Part A</t>
  </si>
  <si>
    <t>Skilled hours needed</t>
  </si>
  <si>
    <t>Skilled Labour Rate</t>
  </si>
  <si>
    <t>VARIABLE OVERHEADS</t>
  </si>
  <si>
    <t>Variable Overhead</t>
  </si>
  <si>
    <r>
      <rPr>
        <b/>
        <u/>
        <sz val="8"/>
        <color theme="1"/>
        <rFont val="Comic Sans MS"/>
        <family val="4"/>
      </rPr>
      <t>Exam Tip</t>
    </r>
    <r>
      <rPr>
        <sz val="8"/>
        <color theme="1"/>
        <rFont val="Comic Sans MS"/>
        <family val="4"/>
      </rPr>
      <t xml:space="preserve"> - Make sue to use the price for the start of the year - 01/01/20</t>
    </r>
  </si>
  <si>
    <t>Unit cost of budget Closing Stock</t>
  </si>
  <si>
    <t>Diret Materials</t>
  </si>
  <si>
    <t>as per working (Opening stock per Unit)</t>
  </si>
  <si>
    <t>as per working (Direct Labour (Cost of Labour))</t>
  </si>
  <si>
    <t>as per working (Fixed Overheads)</t>
  </si>
  <si>
    <t>Cost per unit</t>
  </si>
  <si>
    <t>OPENING STOCK (PER UNIT)</t>
  </si>
  <si>
    <t>KGs per unit</t>
  </si>
  <si>
    <t>Skilled Labour rate per hour</t>
  </si>
  <si>
    <t>VARIALBE OVERHEADS</t>
  </si>
  <si>
    <t>FIXED OVERHEADS</t>
  </si>
  <si>
    <t xml:space="preserve">Fixed Overheads per unit = </t>
  </si>
  <si>
    <r>
      <rPr>
        <b/>
        <sz val="8"/>
        <color theme="1"/>
        <rFont val="Comic Sans MS"/>
        <family val="4"/>
      </rPr>
      <t xml:space="preserve">NOTE </t>
    </r>
    <r>
      <rPr>
        <sz val="8"/>
        <color theme="1"/>
        <rFont val="Comic Sans MS"/>
        <family val="4"/>
      </rPr>
      <t>- Total hours are for Golden  and Portland</t>
    </r>
  </si>
  <si>
    <t>Total Hours</t>
  </si>
  <si>
    <t>Total Hours A + Total Hours B</t>
  </si>
  <si>
    <t>Hours per unit</t>
  </si>
  <si>
    <t>Hourse per unit</t>
  </si>
  <si>
    <t>Fixed costs per unit</t>
  </si>
  <si>
    <t>see working above</t>
  </si>
  <si>
    <r>
      <rPr>
        <b/>
        <sz val="8"/>
        <color theme="1"/>
        <rFont val="Comic Sans MS"/>
        <family val="4"/>
      </rPr>
      <t>Tip</t>
    </r>
    <r>
      <rPr>
        <sz val="8"/>
        <color theme="1"/>
        <rFont val="Comic Sans MS"/>
        <family val="4"/>
      </rPr>
      <t xml:space="preserve"> - Use the headings from Part C and rememebr it's Per Unit</t>
    </r>
  </si>
  <si>
    <t>Part E - Theory</t>
  </si>
  <si>
    <t>Total Hours Dark per unit</t>
  </si>
  <si>
    <t>Total Hours Light per unit</t>
  </si>
  <si>
    <t>as per the question 'all stock are to be reduced by 10% from their opening levels by  the end of 2012</t>
  </si>
  <si>
    <t>Light</t>
  </si>
  <si>
    <t>Extra Light</t>
  </si>
  <si>
    <t>as per question (stock of Raw material 01/01/2012)</t>
  </si>
  <si>
    <t>as per question (expected prices for raw materials during 2012 are:)</t>
  </si>
  <si>
    <t>Production cost/manufacturing budget for O'Connor LTD for year ended 31/12/2012</t>
  </si>
  <si>
    <t>Stock of Raw Material 01/01/12</t>
  </si>
  <si>
    <t>Stock of Raw Material 31/12/12</t>
  </si>
  <si>
    <t>(i)</t>
  </si>
  <si>
    <t>Explain the term ‘Master Budget’</t>
  </si>
  <si>
    <t xml:space="preserve">A Master Budget is a summary of all the other budgets and provides an overview of the operations for the planned period. </t>
  </si>
  <si>
    <t>(ii)</t>
  </si>
  <si>
    <t>List the components of a Master Budget for a manufacturing firm.</t>
  </si>
  <si>
    <t>A Master Budget for a manufacturing firm consists of:</t>
  </si>
  <si>
    <t>Budgeted manufacturing account</t>
  </si>
  <si>
    <t>Budgeted trading account and profit and loss accoun</t>
  </si>
  <si>
    <t>Budgeted balance sheet</t>
  </si>
  <si>
    <t>Part D - Calculate the unit cost of budgeted closing stock of both products</t>
  </si>
  <si>
    <t>95,480 + 31,050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</si>
</sst>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8" formatCode="&quot;€&quot;#,##0.00;[Red]\-&quot;€&quot;#,##0.00"/>
    <numFmt numFmtId="165" formatCode="0_ ;[Red]\-0\ "/>
    <numFmt numFmtId="166" formatCode="#,##0_ ;[Red]\-#,##0\ "/>
    <numFmt numFmtId="167" formatCode="&quot;€&quot;#,##0.00"/>
    <numFmt numFmtId="168" formatCode="0.00_ ;[Red]\-0.00\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b/>
      <u/>
      <sz val="10"/>
      <color theme="1"/>
      <name val="Comic Sans MS"/>
      <family val="4"/>
    </font>
    <font>
      <i/>
      <u/>
      <sz val="10"/>
      <color theme="1"/>
      <name val="Comic Sans MS"/>
      <family val="4"/>
    </font>
    <font>
      <b/>
      <u/>
      <sz val="8"/>
      <color theme="1"/>
      <name val="Comic Sans MS"/>
      <family val="4"/>
    </font>
    <font>
      <u/>
      <sz val="10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4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/>
    <xf numFmtId="0" fontId="5" fillId="0" borderId="0" xfId="0" applyFont="1"/>
    <xf numFmtId="2" fontId="1" fillId="0" borderId="0" xfId="0" applyNumberFormat="1" applyFont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1" xfId="0" applyNumberFormat="1" applyFont="1" applyBorder="1" applyAlignment="1">
      <alignment vertical="center"/>
    </xf>
    <xf numFmtId="3" fontId="1" fillId="0" borderId="14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6" fillId="0" borderId="0" xfId="0" applyFont="1"/>
    <xf numFmtId="9" fontId="5" fillId="0" borderId="0" xfId="0" applyNumberFormat="1" applyFont="1"/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9" fontId="1" fillId="0" borderId="0" xfId="0" applyNumberFormat="1" applyFont="1"/>
    <xf numFmtId="166" fontId="1" fillId="0" borderId="0" xfId="0" applyNumberFormat="1" applyFont="1" applyAlignment="1">
      <alignment horizontal="right"/>
    </xf>
    <xf numFmtId="167" fontId="1" fillId="0" borderId="0" xfId="0" applyNumberFormat="1" applyFont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 applyAlignment="1">
      <alignment horizontal="right"/>
    </xf>
    <xf numFmtId="166" fontId="1" fillId="0" borderId="14" xfId="0" applyNumberFormat="1" applyFont="1" applyBorder="1" applyAlignment="1">
      <alignment horizontal="right"/>
    </xf>
    <xf numFmtId="3" fontId="1" fillId="0" borderId="16" xfId="0" applyNumberFormat="1" applyFont="1" applyBorder="1"/>
    <xf numFmtId="3" fontId="1" fillId="0" borderId="22" xfId="0" applyNumberFormat="1" applyFont="1" applyBorder="1"/>
    <xf numFmtId="166" fontId="1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0" xfId="0" applyNumberFormat="1" applyFont="1" applyBorder="1"/>
    <xf numFmtId="3" fontId="1" fillId="0" borderId="23" xfId="0" applyNumberFormat="1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168" fontId="1" fillId="0" borderId="0" xfId="0" applyNumberFormat="1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6" fontId="3" fillId="2" borderId="6" xfId="0" applyNumberFormat="1" applyFont="1" applyFill="1" applyBorder="1" applyAlignment="1">
      <alignment horizontal="center" vertical="center" wrapText="1"/>
    </xf>
    <xf numFmtId="6" fontId="3" fillId="2" borderId="7" xfId="0" applyNumberFormat="1" applyFont="1" applyFill="1" applyBorder="1" applyAlignment="1">
      <alignment horizontal="center" vertical="center" wrapText="1"/>
    </xf>
    <xf numFmtId="6" fontId="3" fillId="2" borderId="8" xfId="0" applyNumberFormat="1" applyFont="1" applyFill="1" applyBorder="1" applyAlignment="1">
      <alignment horizontal="center" vertical="center" wrapText="1"/>
    </xf>
    <xf numFmtId="6" fontId="3" fillId="2" borderId="9" xfId="0" applyNumberFormat="1" applyFont="1" applyFill="1" applyBorder="1" applyAlignment="1">
      <alignment horizontal="center" vertical="center" wrapText="1"/>
    </xf>
    <xf numFmtId="6" fontId="3" fillId="2" borderId="0" xfId="0" applyNumberFormat="1" applyFont="1" applyFill="1" applyAlignment="1">
      <alignment horizontal="center" vertical="center" wrapText="1"/>
    </xf>
    <xf numFmtId="6" fontId="3" fillId="2" borderId="10" xfId="0" applyNumberFormat="1" applyFont="1" applyFill="1" applyBorder="1" applyAlignment="1">
      <alignment horizontal="center" vertical="center" wrapText="1"/>
    </xf>
    <xf numFmtId="6" fontId="3" fillId="2" borderId="11" xfId="0" applyNumberFormat="1" applyFont="1" applyFill="1" applyBorder="1" applyAlignment="1">
      <alignment horizontal="center" vertical="center" wrapText="1"/>
    </xf>
    <xf numFmtId="6" fontId="3" fillId="2" borderId="12" xfId="0" applyNumberFormat="1" applyFont="1" applyFill="1" applyBorder="1" applyAlignment="1">
      <alignment horizontal="center" vertical="center" wrapText="1"/>
    </xf>
    <xf numFmtId="6" fontId="3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vertical="center"/>
    </xf>
    <xf numFmtId="4" fontId="1" fillId="0" borderId="21" xfId="0" applyNumberFormat="1" applyFont="1" applyBorder="1"/>
    <xf numFmtId="4" fontId="1" fillId="0" borderId="19" xfId="0" applyNumberFormat="1" applyFont="1" applyBorder="1"/>
    <xf numFmtId="4" fontId="1" fillId="0" borderId="17" xfId="0" applyNumberFormat="1" applyFont="1" applyBorder="1"/>
    <xf numFmtId="168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/>
    <xf numFmtId="168" fontId="1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view="pageLayout" zoomScaleNormal="100" workbookViewId="0">
      <selection activeCell="C39" sqref="C39"/>
    </sheetView>
  </sheetViews>
  <sheetFormatPr defaultRowHeight="15" x14ac:dyDescent="0.3"/>
  <cols>
    <col min="1" max="1" width="17.85546875" style="3" customWidth="1"/>
    <col min="2" max="2" width="9.140625" style="3"/>
    <col min="3" max="3" width="9.5703125" style="3" customWidth="1"/>
    <col min="4" max="16384" width="9.140625" style="3"/>
  </cols>
  <sheetData>
    <row r="1" spans="1:13" ht="17.25" thickBot="1" x14ac:dyDescent="0.4">
      <c r="A1" s="54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7.2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6.5" x14ac:dyDescent="0.35">
      <c r="B3" s="1" t="s">
        <v>85</v>
      </c>
      <c r="C3" s="1" t="s">
        <v>86</v>
      </c>
      <c r="I3" s="45" t="s">
        <v>19</v>
      </c>
      <c r="J3" s="46"/>
      <c r="K3" s="47"/>
    </row>
    <row r="4" spans="1:13" x14ac:dyDescent="0.3">
      <c r="A4" s="3" t="s">
        <v>3</v>
      </c>
      <c r="B4" s="13">
        <v>12000</v>
      </c>
      <c r="C4" s="13">
        <v>3500</v>
      </c>
      <c r="E4" s="3" t="s">
        <v>10</v>
      </c>
      <c r="I4" s="48"/>
      <c r="J4" s="49"/>
      <c r="K4" s="50"/>
    </row>
    <row r="5" spans="1:13" ht="15.75" thickBot="1" x14ac:dyDescent="0.35">
      <c r="A5" s="3" t="s">
        <v>7</v>
      </c>
      <c r="B5" s="13">
        <f>B41</f>
        <v>585</v>
      </c>
      <c r="C5" s="13">
        <f>I41</f>
        <v>450</v>
      </c>
      <c r="E5" s="5" t="s">
        <v>11</v>
      </c>
      <c r="I5" s="51"/>
      <c r="J5" s="52"/>
      <c r="K5" s="53"/>
    </row>
    <row r="6" spans="1:13" ht="15.75" thickBot="1" x14ac:dyDescent="0.35">
      <c r="B6" s="14">
        <f>B4+B5</f>
        <v>12585</v>
      </c>
      <c r="C6" s="14">
        <f>C4+C5</f>
        <v>3950</v>
      </c>
      <c r="E6" s="5"/>
    </row>
    <row r="7" spans="1:13" ht="15" customHeight="1" x14ac:dyDescent="0.3">
      <c r="A7" s="3" t="s">
        <v>8</v>
      </c>
      <c r="B7" s="13">
        <f>B39</f>
        <v>650</v>
      </c>
      <c r="C7" s="13">
        <f>I39</f>
        <v>500</v>
      </c>
      <c r="E7" s="5" t="s">
        <v>12</v>
      </c>
      <c r="I7" s="45" t="s">
        <v>20</v>
      </c>
      <c r="J7" s="46"/>
      <c r="K7" s="47"/>
    </row>
    <row r="8" spans="1:13" ht="31.5" customHeight="1" thickBot="1" x14ac:dyDescent="0.35">
      <c r="A8" s="4" t="s">
        <v>9</v>
      </c>
      <c r="B8" s="15">
        <f>B6-B7</f>
        <v>11935</v>
      </c>
      <c r="C8" s="15">
        <f>C6-C7</f>
        <v>3450</v>
      </c>
      <c r="I8" s="51"/>
      <c r="J8" s="52"/>
      <c r="K8" s="53"/>
    </row>
    <row r="9" spans="1:13" ht="16.5" thickTop="1" thickBot="1" x14ac:dyDescent="0.35"/>
    <row r="10" spans="1:13" x14ac:dyDescent="0.3">
      <c r="E10" s="45" t="s">
        <v>13</v>
      </c>
      <c r="F10" s="46"/>
      <c r="G10" s="47"/>
    </row>
    <row r="11" spans="1:13" x14ac:dyDescent="0.3">
      <c r="E11" s="48"/>
      <c r="F11" s="49"/>
      <c r="G11" s="50"/>
    </row>
    <row r="12" spans="1:13" ht="15.75" thickBot="1" x14ac:dyDescent="0.35">
      <c r="E12" s="51"/>
      <c r="F12" s="52"/>
      <c r="G12" s="53"/>
    </row>
    <row r="31" spans="1:13" ht="15.75" thickBot="1" x14ac:dyDescent="0.35"/>
    <row r="32" spans="1:13" ht="17.25" thickBot="1" x14ac:dyDescent="0.4">
      <c r="A32" s="57" t="s">
        <v>14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</row>
    <row r="33" spans="1:13" ht="15.75" thickBot="1" x14ac:dyDescent="0.35"/>
    <row r="34" spans="1:13" ht="17.25" thickBot="1" x14ac:dyDescent="0.4">
      <c r="A34" s="60" t="s">
        <v>15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6" spans="1:13" x14ac:dyDescent="0.3">
      <c r="A36" s="3" t="s">
        <v>84</v>
      </c>
    </row>
    <row r="38" spans="1:13" ht="16.5" x14ac:dyDescent="0.35">
      <c r="A38" s="63" t="str">
        <f>B3</f>
        <v>Light</v>
      </c>
      <c r="B38" s="63"/>
      <c r="C38" s="63"/>
      <c r="H38" s="63" t="str">
        <f>C3</f>
        <v>Extra Light</v>
      </c>
      <c r="I38" s="63"/>
      <c r="J38" s="63"/>
    </row>
    <row r="39" spans="1:13" x14ac:dyDescent="0.3">
      <c r="A39" s="3" t="s">
        <v>4</v>
      </c>
      <c r="B39" s="3">
        <v>650</v>
      </c>
      <c r="C39" s="3" t="s">
        <v>16</v>
      </c>
      <c r="D39" s="3" t="s">
        <v>17</v>
      </c>
      <c r="H39" s="3" t="s">
        <v>4</v>
      </c>
      <c r="I39" s="3">
        <v>500</v>
      </c>
      <c r="J39" s="3" t="s">
        <v>16</v>
      </c>
      <c r="K39" s="3" t="s">
        <v>17</v>
      </c>
    </row>
    <row r="40" spans="1:13" x14ac:dyDescent="0.3">
      <c r="B40" s="3">
        <f>B39*0.1</f>
        <v>65</v>
      </c>
      <c r="I40" s="3">
        <f>I39*0.1</f>
        <v>50</v>
      </c>
    </row>
    <row r="41" spans="1:13" ht="15.75" thickBot="1" x14ac:dyDescent="0.35">
      <c r="A41" s="3" t="s">
        <v>18</v>
      </c>
      <c r="B41" s="7">
        <f>B39-B40</f>
        <v>585</v>
      </c>
      <c r="H41" s="3" t="s">
        <v>18</v>
      </c>
      <c r="I41" s="7">
        <f>I39-I40</f>
        <v>450</v>
      </c>
    </row>
    <row r="42" spans="1:13" ht="15.75" thickTop="1" x14ac:dyDescent="0.3"/>
  </sheetData>
  <mergeCells count="8">
    <mergeCell ref="A34:M34"/>
    <mergeCell ref="A38:C38"/>
    <mergeCell ref="H38:J38"/>
    <mergeCell ref="I3:K5"/>
    <mergeCell ref="I7:K8"/>
    <mergeCell ref="A1:M1"/>
    <mergeCell ref="E10:G12"/>
    <mergeCell ref="A32:M32"/>
  </mergeCells>
  <pageMargins left="0.7" right="0.7" top="0.75" bottom="0.75" header="0.3" footer="0.3"/>
  <pageSetup paperSize="9" orientation="landscape" r:id="rId1"/>
  <headerFooter>
    <oddHeader>&amp;L&amp;"Comic Sans MS,Regular"&amp;10Production Budget&amp;R&amp;"Comic Sans MS,Regular"&amp;10 O'Connor Ltd
2011</oddHeader>
    <oddFooter>&amp;L&amp;"Comic Sans MS,Regular"&amp;10Part A - Production Budget&amp;R&amp;"Comic Sans MS,Regular"&amp;10&amp;P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183C2-31C0-49EB-AEBD-F906D6320DB6}">
  <dimension ref="A1:L53"/>
  <sheetViews>
    <sheetView view="pageLayout" zoomScaleNormal="100" workbookViewId="0">
      <selection activeCell="A51" sqref="A51"/>
    </sheetView>
  </sheetViews>
  <sheetFormatPr defaultRowHeight="15" x14ac:dyDescent="0.3"/>
  <cols>
    <col min="1" max="1" width="21" style="3" customWidth="1"/>
    <col min="2" max="2" width="11.7109375" style="3" customWidth="1"/>
    <col min="3" max="3" width="9.140625" style="3"/>
    <col min="4" max="4" width="10.85546875" style="3" bestFit="1" customWidth="1"/>
    <col min="5" max="5" width="10.5703125" style="3" customWidth="1"/>
    <col min="6" max="16384" width="9.140625" style="3"/>
  </cols>
  <sheetData>
    <row r="1" spans="1:12" ht="17.25" thickBot="1" x14ac:dyDescent="0.4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7.25" thickBot="1" x14ac:dyDescent="0.4">
      <c r="B2" s="1" t="s">
        <v>23</v>
      </c>
      <c r="C2" s="2"/>
      <c r="D2" s="1" t="s">
        <v>27</v>
      </c>
      <c r="E2" s="1"/>
      <c r="F2" s="2"/>
    </row>
    <row r="3" spans="1:12" ht="16.5" x14ac:dyDescent="0.35">
      <c r="A3" s="2" t="s">
        <v>28</v>
      </c>
      <c r="B3" s="1"/>
      <c r="C3" s="2"/>
      <c r="D3" s="1"/>
      <c r="E3" s="1"/>
      <c r="F3" s="2"/>
      <c r="J3" s="45" t="s">
        <v>33</v>
      </c>
      <c r="K3" s="46"/>
      <c r="L3" s="47"/>
    </row>
    <row r="4" spans="1:12" ht="17.25" thickBot="1" x14ac:dyDescent="0.4">
      <c r="A4" s="3" t="str">
        <f>'Part A'!B3</f>
        <v>Light</v>
      </c>
      <c r="B4" s="13">
        <f>B38</f>
        <v>95480</v>
      </c>
      <c r="D4" s="13">
        <f>B43</f>
        <v>107415</v>
      </c>
      <c r="E4" s="1"/>
      <c r="F4" s="3" t="s">
        <v>11</v>
      </c>
      <c r="J4" s="51"/>
      <c r="K4" s="52"/>
      <c r="L4" s="53"/>
    </row>
    <row r="5" spans="1:12" ht="16.5" x14ac:dyDescent="0.35">
      <c r="A5" s="3" t="str">
        <f>'Part A'!C3</f>
        <v>Extra Light</v>
      </c>
      <c r="B5" s="13">
        <f>H38</f>
        <v>20700</v>
      </c>
      <c r="C5" s="10"/>
      <c r="D5" s="13">
        <f>H43</f>
        <v>24150</v>
      </c>
      <c r="E5" s="1"/>
      <c r="F5" s="3" t="s">
        <v>11</v>
      </c>
    </row>
    <row r="6" spans="1:12" ht="16.5" x14ac:dyDescent="0.35">
      <c r="B6" s="14">
        <f>B4+B5</f>
        <v>116180</v>
      </c>
      <c r="D6" s="14">
        <f>D4+D5</f>
        <v>131565</v>
      </c>
      <c r="E6" s="1"/>
      <c r="F6" s="1"/>
    </row>
    <row r="7" spans="1:12" ht="16.5" x14ac:dyDescent="0.35">
      <c r="A7" s="3" t="s">
        <v>29</v>
      </c>
      <c r="B7" s="13">
        <f>B52</f>
        <v>5400</v>
      </c>
      <c r="C7" s="10"/>
      <c r="D7" s="13">
        <f>H52</f>
        <v>3600</v>
      </c>
      <c r="E7" s="1"/>
      <c r="F7" s="5" t="s">
        <v>11</v>
      </c>
    </row>
    <row r="8" spans="1:12" ht="16.5" x14ac:dyDescent="0.35">
      <c r="A8" s="17"/>
      <c r="B8" s="14">
        <f>B6+B7</f>
        <v>121580</v>
      </c>
      <c r="D8" s="14">
        <f>D6+D7</f>
        <v>135165</v>
      </c>
      <c r="E8" s="1"/>
      <c r="F8" s="1"/>
    </row>
    <row r="9" spans="1:12" ht="16.5" x14ac:dyDescent="0.35">
      <c r="A9" s="3" t="s">
        <v>8</v>
      </c>
      <c r="B9" s="13">
        <f>B50</f>
        <v>6000</v>
      </c>
      <c r="C9" s="10"/>
      <c r="D9" s="13">
        <f>H50</f>
        <v>4000</v>
      </c>
      <c r="E9" s="1"/>
      <c r="F9" s="5" t="s">
        <v>87</v>
      </c>
    </row>
    <row r="10" spans="1:12" ht="31.5" customHeight="1" x14ac:dyDescent="0.35">
      <c r="A10" s="18" t="s">
        <v>30</v>
      </c>
      <c r="B10" s="20">
        <f>B8-B9</f>
        <v>115580</v>
      </c>
      <c r="C10" s="19"/>
      <c r="D10" s="20">
        <f>D8-D9</f>
        <v>131165</v>
      </c>
      <c r="E10" s="8"/>
      <c r="F10" s="1"/>
    </row>
    <row r="11" spans="1:12" ht="16.5" x14ac:dyDescent="0.35">
      <c r="A11" s="17" t="s">
        <v>31</v>
      </c>
      <c r="B11" s="30">
        <v>4</v>
      </c>
      <c r="C11" s="10"/>
      <c r="D11" s="30">
        <v>5.5</v>
      </c>
      <c r="E11" s="1"/>
      <c r="F11" s="5" t="s">
        <v>88</v>
      </c>
    </row>
    <row r="12" spans="1:12" ht="31.5" customHeight="1" thickBot="1" x14ac:dyDescent="0.4">
      <c r="A12" s="17" t="s">
        <v>32</v>
      </c>
      <c r="B12" s="15">
        <f>B10*B11</f>
        <v>462320</v>
      </c>
      <c r="C12" s="19"/>
      <c r="D12" s="94">
        <f>D10*D11</f>
        <v>721407.5</v>
      </c>
      <c r="E12" s="1"/>
    </row>
    <row r="13" spans="1:12" ht="16.5" thickTop="1" thickBot="1" x14ac:dyDescent="0.35"/>
    <row r="14" spans="1:12" x14ac:dyDescent="0.3">
      <c r="E14" s="45" t="s">
        <v>13</v>
      </c>
      <c r="F14" s="46"/>
      <c r="G14" s="47"/>
    </row>
    <row r="15" spans="1:12" x14ac:dyDescent="0.3">
      <c r="E15" s="48"/>
      <c r="F15" s="49"/>
      <c r="G15" s="50"/>
    </row>
    <row r="16" spans="1:12" ht="15.75" thickBot="1" x14ac:dyDescent="0.35">
      <c r="E16" s="51"/>
      <c r="F16" s="52"/>
      <c r="G16" s="53"/>
    </row>
    <row r="29" spans="1:12" ht="15.75" thickBot="1" x14ac:dyDescent="0.35"/>
    <row r="30" spans="1:12" ht="17.25" thickBot="1" x14ac:dyDescent="0.4">
      <c r="A30" s="57" t="s">
        <v>14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</row>
    <row r="31" spans="1:12" ht="15.75" thickBot="1" x14ac:dyDescent="0.35"/>
    <row r="32" spans="1:12" ht="17.25" thickBot="1" x14ac:dyDescent="0.4">
      <c r="A32" s="60" t="s">
        <v>22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</row>
    <row r="34" spans="1:12" ht="16.5" x14ac:dyDescent="0.35">
      <c r="A34" s="63" t="str">
        <f>A4</f>
        <v>Light</v>
      </c>
      <c r="B34" s="63"/>
      <c r="E34" s="11"/>
      <c r="F34" s="63" t="str">
        <f>A5</f>
        <v>Extra Light</v>
      </c>
      <c r="G34" s="63"/>
      <c r="H34" s="63"/>
      <c r="I34" s="63"/>
    </row>
    <row r="35" spans="1:12" ht="16.5" x14ac:dyDescent="0.35">
      <c r="A35" s="6" t="str">
        <f>B2</f>
        <v>Material A</v>
      </c>
      <c r="B35" s="6"/>
      <c r="E35" s="11"/>
      <c r="F35" s="11" t="str">
        <f>A35</f>
        <v>Material A</v>
      </c>
      <c r="G35" s="11"/>
      <c r="H35" s="6"/>
    </row>
    <row r="36" spans="1:12" ht="16.5" x14ac:dyDescent="0.35">
      <c r="A36" s="3" t="s">
        <v>24</v>
      </c>
      <c r="B36" s="13">
        <f>'Part A'!B8</f>
        <v>11935</v>
      </c>
      <c r="C36" s="3" t="s">
        <v>25</v>
      </c>
      <c r="E36" s="11"/>
      <c r="F36" s="3" t="s">
        <v>24</v>
      </c>
      <c r="H36" s="13">
        <f>'Part A'!C8</f>
        <v>3450</v>
      </c>
      <c r="J36" s="3" t="s">
        <v>25</v>
      </c>
    </row>
    <row r="37" spans="1:12" ht="16.5" x14ac:dyDescent="0.35">
      <c r="A37" s="3" t="s">
        <v>26</v>
      </c>
      <c r="B37" s="13">
        <v>8</v>
      </c>
      <c r="C37" s="3" t="s">
        <v>0</v>
      </c>
      <c r="E37" s="11"/>
      <c r="F37" s="3" t="s">
        <v>26</v>
      </c>
      <c r="H37" s="13">
        <v>6</v>
      </c>
      <c r="J37" s="3" t="s">
        <v>0</v>
      </c>
    </row>
    <row r="38" spans="1:12" ht="17.25" thickBot="1" x14ac:dyDescent="0.4">
      <c r="A38" s="3" t="s">
        <v>18</v>
      </c>
      <c r="B38" s="16">
        <f>B36*B37</f>
        <v>95480</v>
      </c>
      <c r="E38" s="11"/>
      <c r="F38" s="3" t="s">
        <v>18</v>
      </c>
      <c r="H38" s="16">
        <f>H36*H37</f>
        <v>20700</v>
      </c>
    </row>
    <row r="39" spans="1:12" ht="15.75" thickTop="1" x14ac:dyDescent="0.3">
      <c r="B39" s="13"/>
      <c r="H39" s="13"/>
    </row>
    <row r="40" spans="1:12" ht="16.5" x14ac:dyDescent="0.35">
      <c r="A40" s="6" t="str">
        <f>D2</f>
        <v>Material B</v>
      </c>
      <c r="B40" s="13"/>
      <c r="F40" s="11" t="str">
        <f>A40</f>
        <v>Material B</v>
      </c>
      <c r="G40" s="11"/>
      <c r="H40" s="13"/>
    </row>
    <row r="41" spans="1:12" x14ac:dyDescent="0.3">
      <c r="A41" s="3" t="s">
        <v>24</v>
      </c>
      <c r="B41" s="13">
        <f>B36</f>
        <v>11935</v>
      </c>
      <c r="C41" s="3" t="s">
        <v>25</v>
      </c>
      <c r="F41" s="3" t="s">
        <v>24</v>
      </c>
      <c r="H41" s="13">
        <f>H36</f>
        <v>3450</v>
      </c>
      <c r="J41" s="3" t="s">
        <v>25</v>
      </c>
    </row>
    <row r="42" spans="1:12" x14ac:dyDescent="0.3">
      <c r="A42" s="3" t="s">
        <v>26</v>
      </c>
      <c r="B42" s="13">
        <v>9</v>
      </c>
      <c r="C42" s="3" t="s">
        <v>0</v>
      </c>
      <c r="F42" s="3" t="s">
        <v>26</v>
      </c>
      <c r="H42" s="13">
        <v>7</v>
      </c>
      <c r="J42" s="3" t="s">
        <v>0</v>
      </c>
    </row>
    <row r="43" spans="1:12" ht="15.75" thickBot="1" x14ac:dyDescent="0.35">
      <c r="A43" s="3" t="s">
        <v>18</v>
      </c>
      <c r="B43" s="16">
        <f>B41*B42</f>
        <v>107415</v>
      </c>
      <c r="F43" s="3" t="s">
        <v>18</v>
      </c>
      <c r="H43" s="16">
        <f>H41*H42</f>
        <v>24150</v>
      </c>
    </row>
    <row r="44" spans="1:12" ht="16.5" thickTop="1" thickBot="1" x14ac:dyDescent="0.35"/>
    <row r="45" spans="1:12" ht="17.25" thickBot="1" x14ac:dyDescent="0.4">
      <c r="A45" s="60" t="s">
        <v>15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2"/>
    </row>
    <row r="47" spans="1:12" x14ac:dyDescent="0.3">
      <c r="A47" s="3" t="str">
        <f>'Part A'!A36</f>
        <v>as per the question 'all stock are to be reduced by 10% from their opening levels by  the end of 2012</v>
      </c>
    </row>
    <row r="49" spans="1:10" ht="16.5" x14ac:dyDescent="0.35">
      <c r="A49" s="63" t="s">
        <v>23</v>
      </c>
      <c r="B49" s="63"/>
      <c r="C49" s="63"/>
      <c r="G49" s="63" t="s">
        <v>27</v>
      </c>
      <c r="H49" s="63"/>
      <c r="I49" s="63"/>
    </row>
    <row r="50" spans="1:10" x14ac:dyDescent="0.3">
      <c r="A50" s="3" t="s">
        <v>4</v>
      </c>
      <c r="B50" s="13">
        <v>6000</v>
      </c>
      <c r="C50" s="3" t="s">
        <v>16</v>
      </c>
      <c r="D50" s="3" t="s">
        <v>17</v>
      </c>
      <c r="G50" s="3" t="s">
        <v>4</v>
      </c>
      <c r="H50" s="13">
        <v>4000</v>
      </c>
      <c r="I50" s="3" t="s">
        <v>16</v>
      </c>
      <c r="J50" s="3" t="s">
        <v>17</v>
      </c>
    </row>
    <row r="51" spans="1:10" x14ac:dyDescent="0.3">
      <c r="B51" s="13">
        <f>B50*0.1</f>
        <v>600</v>
      </c>
      <c r="H51" s="13">
        <f>H50*0.1</f>
        <v>400</v>
      </c>
    </row>
    <row r="52" spans="1:10" ht="15.75" thickBot="1" x14ac:dyDescent="0.35">
      <c r="A52" s="3" t="s">
        <v>18</v>
      </c>
      <c r="B52" s="16">
        <f>B50-B51</f>
        <v>5400</v>
      </c>
      <c r="G52" s="3" t="s">
        <v>18</v>
      </c>
      <c r="H52" s="16">
        <f>H50-H51</f>
        <v>3600</v>
      </c>
    </row>
    <row r="53" spans="1:10" ht="15.75" thickTop="1" x14ac:dyDescent="0.3"/>
  </sheetData>
  <mergeCells count="10">
    <mergeCell ref="A45:L45"/>
    <mergeCell ref="A49:C49"/>
    <mergeCell ref="G49:I49"/>
    <mergeCell ref="E14:G16"/>
    <mergeCell ref="A30:L30"/>
    <mergeCell ref="J3:L4"/>
    <mergeCell ref="A1:L1"/>
    <mergeCell ref="A34:B34"/>
    <mergeCell ref="F34:I34"/>
    <mergeCell ref="A32:L32"/>
  </mergeCells>
  <pageMargins left="0.7" right="0.7" top="0.75" bottom="0.75" header="0.3" footer="0.3"/>
  <pageSetup paperSize="9" orientation="landscape" r:id="rId1"/>
  <headerFooter>
    <oddHeader>&amp;L&amp;"Comic Sans MS,Regular"&amp;10Production Budget&amp;R&amp;"Comic Sans MS,Regular"&amp;10 O'Connor Ltd
2011</oddHeader>
    <oddFooter>&amp;L&amp;"Comic Sans MS,Regular"&amp;10Part B - Raw Materials Purchases Budget&amp;R&amp;"Comic Sans MS,Regular"&amp;10&amp;P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5E0A2-772D-4DAC-AA76-5AE96D367628}">
  <dimension ref="A1:K71"/>
  <sheetViews>
    <sheetView view="pageLayout" topLeftCell="A10" zoomScaleNormal="100" workbookViewId="0">
      <selection activeCell="A55" sqref="A55:C55"/>
    </sheetView>
  </sheetViews>
  <sheetFormatPr defaultRowHeight="15" x14ac:dyDescent="0.3"/>
  <cols>
    <col min="1" max="1" width="28" style="3" customWidth="1"/>
    <col min="2" max="2" width="10.28515625" style="3" bestFit="1" customWidth="1"/>
    <col min="3" max="3" width="12.5703125" style="3" bestFit="1" customWidth="1"/>
    <col min="4" max="16384" width="9.140625" style="3"/>
  </cols>
  <sheetData>
    <row r="1" spans="1:11" ht="17.25" thickBot="1" x14ac:dyDescent="0.4">
      <c r="A1" s="54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16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x14ac:dyDescent="0.35">
      <c r="A3" s="2" t="s">
        <v>89</v>
      </c>
    </row>
    <row r="4" spans="1:11" ht="16.5" x14ac:dyDescent="0.35">
      <c r="A4" s="2" t="s">
        <v>35</v>
      </c>
    </row>
    <row r="5" spans="1:11" ht="16.5" x14ac:dyDescent="0.35">
      <c r="A5" s="21" t="s">
        <v>36</v>
      </c>
      <c r="B5" s="31"/>
      <c r="C5" s="31"/>
    </row>
    <row r="6" spans="1:11" x14ac:dyDescent="0.3">
      <c r="A6" s="3" t="str">
        <f>'Part B'!B2</f>
        <v>Material A</v>
      </c>
      <c r="B6" s="31">
        <f>B39</f>
        <v>21000</v>
      </c>
      <c r="C6" s="31"/>
      <c r="E6" s="3" t="s">
        <v>43</v>
      </c>
    </row>
    <row r="7" spans="1:11" x14ac:dyDescent="0.3">
      <c r="A7" s="3" t="str">
        <f>'Part B'!D2</f>
        <v>Material B</v>
      </c>
      <c r="B7" s="32">
        <f>I39</f>
        <v>20000</v>
      </c>
      <c r="C7" s="31">
        <f>B6+B7</f>
        <v>41000</v>
      </c>
      <c r="E7" s="3" t="s">
        <v>43</v>
      </c>
    </row>
    <row r="8" spans="1:11" ht="16.5" x14ac:dyDescent="0.35">
      <c r="A8" s="21" t="s">
        <v>37</v>
      </c>
      <c r="B8" s="31"/>
      <c r="C8" s="31"/>
    </row>
    <row r="9" spans="1:11" x14ac:dyDescent="0.3">
      <c r="A9" s="3" t="str">
        <f>A6</f>
        <v>Material A</v>
      </c>
      <c r="B9" s="31">
        <f>'Part B'!B12</f>
        <v>462320</v>
      </c>
      <c r="C9" s="31"/>
      <c r="E9" s="3" t="s">
        <v>44</v>
      </c>
    </row>
    <row r="10" spans="1:11" x14ac:dyDescent="0.3">
      <c r="A10" s="3" t="str">
        <f>A7</f>
        <v>Material B</v>
      </c>
      <c r="B10" s="35">
        <f>'Part B'!D12</f>
        <v>721407.5</v>
      </c>
      <c r="C10" s="97">
        <f>B9+B10</f>
        <v>1183727.5</v>
      </c>
      <c r="E10" s="3" t="s">
        <v>44</v>
      </c>
    </row>
    <row r="11" spans="1:11" ht="16.5" x14ac:dyDescent="0.35">
      <c r="A11" s="21" t="s">
        <v>38</v>
      </c>
      <c r="B11" s="31"/>
      <c r="C11" s="31"/>
    </row>
    <row r="12" spans="1:11" x14ac:dyDescent="0.3">
      <c r="A12" s="3" t="str">
        <f>A9</f>
        <v>Material A</v>
      </c>
      <c r="B12" s="31">
        <f>B48</f>
        <v>21600</v>
      </c>
      <c r="C12" s="31"/>
      <c r="E12" s="3" t="s">
        <v>45</v>
      </c>
    </row>
    <row r="13" spans="1:11" x14ac:dyDescent="0.3">
      <c r="A13" s="3" t="str">
        <f>A10</f>
        <v>Material B</v>
      </c>
      <c r="B13" s="31">
        <f>I48</f>
        <v>19800</v>
      </c>
      <c r="C13" s="31">
        <f>B12+B13</f>
        <v>41400</v>
      </c>
      <c r="E13" s="3" t="s">
        <v>45</v>
      </c>
    </row>
    <row r="14" spans="1:11" x14ac:dyDescent="0.3">
      <c r="A14" s="3" t="s">
        <v>39</v>
      </c>
      <c r="B14" s="36"/>
      <c r="C14" s="95">
        <f>SUM(C7+C10)-C13</f>
        <v>1183327.5</v>
      </c>
    </row>
    <row r="15" spans="1:11" ht="16.5" x14ac:dyDescent="0.35">
      <c r="A15" s="2" t="s">
        <v>5</v>
      </c>
      <c r="B15" s="31"/>
      <c r="C15" s="31"/>
    </row>
    <row r="16" spans="1:11" ht="16.5" x14ac:dyDescent="0.35">
      <c r="A16" s="21" t="s">
        <v>40</v>
      </c>
      <c r="B16" s="31"/>
      <c r="C16" s="31"/>
    </row>
    <row r="17" spans="1:6" x14ac:dyDescent="0.3">
      <c r="A17" s="3" t="str">
        <f>'Part B'!A4</f>
        <v>Light</v>
      </c>
      <c r="B17" s="31">
        <f>B60</f>
        <v>1145760</v>
      </c>
      <c r="C17" s="31"/>
      <c r="E17" s="3" t="s">
        <v>46</v>
      </c>
    </row>
    <row r="18" spans="1:6" x14ac:dyDescent="0.3">
      <c r="A18" s="3" t="str">
        <f>'Part B'!A5</f>
        <v>Extra Light</v>
      </c>
      <c r="B18" s="32">
        <f>I60</f>
        <v>372600</v>
      </c>
      <c r="C18" s="31">
        <f>B17+B18</f>
        <v>1518360</v>
      </c>
      <c r="E18" s="3" t="s">
        <v>47</v>
      </c>
    </row>
    <row r="19" spans="1:6" ht="16.5" x14ac:dyDescent="0.35">
      <c r="A19" s="2" t="s">
        <v>2</v>
      </c>
      <c r="B19" s="31"/>
      <c r="C19" s="31"/>
    </row>
    <row r="20" spans="1:6" x14ac:dyDescent="0.3">
      <c r="A20" s="3" t="str">
        <f>A17</f>
        <v>Light</v>
      </c>
      <c r="B20" s="31">
        <f>B70</f>
        <v>429660</v>
      </c>
      <c r="C20" s="31"/>
      <c r="E20" s="3" t="s">
        <v>48</v>
      </c>
    </row>
    <row r="21" spans="1:6" x14ac:dyDescent="0.3">
      <c r="A21" s="3" t="str">
        <f>A18</f>
        <v>Extra Light</v>
      </c>
      <c r="B21" s="40">
        <f>I70</f>
        <v>139725</v>
      </c>
      <c r="C21" s="31">
        <f>B20+B21</f>
        <v>569385</v>
      </c>
      <c r="E21" s="3" t="s">
        <v>49</v>
      </c>
    </row>
    <row r="22" spans="1:6" ht="16.5" x14ac:dyDescent="0.35">
      <c r="A22" s="2" t="s">
        <v>41</v>
      </c>
      <c r="B22" s="31"/>
      <c r="C22" s="31"/>
    </row>
    <row r="23" spans="1:6" x14ac:dyDescent="0.3">
      <c r="A23" s="3" t="s">
        <v>41</v>
      </c>
      <c r="B23" s="31"/>
      <c r="C23" s="31">
        <v>210500</v>
      </c>
      <c r="E23" s="3" t="s">
        <v>0</v>
      </c>
    </row>
    <row r="24" spans="1:6" ht="15.75" thickBot="1" x14ac:dyDescent="0.35">
      <c r="A24" s="3" t="s">
        <v>42</v>
      </c>
      <c r="B24" s="31"/>
      <c r="C24" s="96">
        <f>SUM(C14:C23)</f>
        <v>3481572.5</v>
      </c>
    </row>
    <row r="25" spans="1:6" ht="16.5" thickTop="1" thickBot="1" x14ac:dyDescent="0.35"/>
    <row r="26" spans="1:6" x14ac:dyDescent="0.3">
      <c r="D26" s="45" t="s">
        <v>13</v>
      </c>
      <c r="E26" s="46"/>
      <c r="F26" s="47"/>
    </row>
    <row r="27" spans="1:6" x14ac:dyDescent="0.3">
      <c r="D27" s="48"/>
      <c r="E27" s="49"/>
      <c r="F27" s="50"/>
    </row>
    <row r="28" spans="1:6" ht="15.75" thickBot="1" x14ac:dyDescent="0.35">
      <c r="D28" s="51"/>
      <c r="E28" s="52"/>
      <c r="F28" s="53"/>
    </row>
    <row r="32" spans="1:6" ht="15.75" thickBot="1" x14ac:dyDescent="0.35"/>
    <row r="33" spans="1:11" ht="17.25" thickBot="1" x14ac:dyDescent="0.4">
      <c r="A33" s="57" t="s">
        <v>14</v>
      </c>
      <c r="B33" s="58"/>
      <c r="C33" s="58"/>
      <c r="D33" s="58"/>
      <c r="E33" s="58"/>
      <c r="F33" s="58"/>
      <c r="G33" s="58"/>
      <c r="H33" s="58"/>
      <c r="I33" s="58"/>
      <c r="J33" s="58"/>
      <c r="K33" s="59"/>
    </row>
    <row r="34" spans="1:11" ht="15.75" thickBot="1" x14ac:dyDescent="0.35"/>
    <row r="35" spans="1:11" ht="17.25" thickBot="1" x14ac:dyDescent="0.4">
      <c r="A35" s="60" t="s">
        <v>50</v>
      </c>
      <c r="B35" s="61"/>
      <c r="C35" s="61"/>
      <c r="D35" s="61"/>
      <c r="E35" s="61"/>
      <c r="F35" s="61"/>
      <c r="G35" s="61"/>
      <c r="H35" s="61"/>
      <c r="I35" s="61"/>
      <c r="J35" s="61"/>
      <c r="K35" s="62"/>
    </row>
    <row r="36" spans="1:11" ht="16.5" x14ac:dyDescent="0.35">
      <c r="A36" s="64" t="str">
        <f>'Part B'!B2</f>
        <v>Material A</v>
      </c>
      <c r="B36" s="64"/>
      <c r="C36" s="64"/>
      <c r="D36" s="22"/>
      <c r="E36" s="22"/>
      <c r="F36" s="64" t="str">
        <f>'Part B'!D2</f>
        <v>Material B</v>
      </c>
      <c r="G36" s="64"/>
      <c r="H36" s="64"/>
      <c r="I36" s="64"/>
      <c r="J36" s="64"/>
    </row>
    <row r="37" spans="1:11" x14ac:dyDescent="0.3">
      <c r="A37" s="3" t="s">
        <v>90</v>
      </c>
      <c r="B37" s="33">
        <f>'Part B'!B50</f>
        <v>6000</v>
      </c>
      <c r="C37" s="3" t="s">
        <v>0</v>
      </c>
      <c r="D37" s="23"/>
      <c r="F37" s="3" t="str">
        <f>A37</f>
        <v>Stock of Raw Material 01/01/12</v>
      </c>
      <c r="G37" s="13"/>
      <c r="I37" s="33">
        <f>'Part B'!H50</f>
        <v>4000</v>
      </c>
      <c r="J37" s="3" t="s">
        <v>0</v>
      </c>
    </row>
    <row r="38" spans="1:11" x14ac:dyDescent="0.3">
      <c r="A38" s="3" t="s">
        <v>1</v>
      </c>
      <c r="B38" s="25">
        <v>3.5</v>
      </c>
      <c r="C38" s="3" t="s">
        <v>0</v>
      </c>
      <c r="D38" s="24"/>
      <c r="F38" s="3" t="s">
        <v>1</v>
      </c>
      <c r="G38" s="13"/>
      <c r="I38" s="25">
        <v>5</v>
      </c>
      <c r="J38" s="3" t="s">
        <v>0</v>
      </c>
    </row>
    <row r="39" spans="1:11" ht="15.75" thickBot="1" x14ac:dyDescent="0.35">
      <c r="B39" s="34">
        <f>B37*B38</f>
        <v>21000</v>
      </c>
      <c r="D39" s="24"/>
      <c r="G39" s="13"/>
      <c r="I39" s="34">
        <f>I37*I38</f>
        <v>20000</v>
      </c>
    </row>
    <row r="40" spans="1:11" ht="16.5" thickTop="1" thickBot="1" x14ac:dyDescent="0.35">
      <c r="B40" s="27"/>
      <c r="D40" s="24"/>
      <c r="G40" s="13"/>
      <c r="I40" s="27"/>
    </row>
    <row r="41" spans="1:11" x14ac:dyDescent="0.3">
      <c r="B41" s="27"/>
      <c r="D41" s="65" t="s">
        <v>60</v>
      </c>
      <c r="E41" s="66"/>
      <c r="F41" s="67"/>
      <c r="G41" s="13"/>
      <c r="I41" s="27"/>
    </row>
    <row r="42" spans="1:11" ht="15.75" thickBot="1" x14ac:dyDescent="0.35">
      <c r="B42" s="27"/>
      <c r="D42" s="71"/>
      <c r="E42" s="72"/>
      <c r="F42" s="73"/>
      <c r="G42" s="13"/>
      <c r="I42" s="27"/>
    </row>
    <row r="43" spans="1:11" ht="15.75" thickBot="1" x14ac:dyDescent="0.35">
      <c r="A43" s="28"/>
      <c r="B43" s="28"/>
      <c r="C43" s="28"/>
      <c r="D43" s="24"/>
      <c r="E43" s="28"/>
      <c r="F43" s="28"/>
      <c r="G43" s="28"/>
      <c r="H43" s="28"/>
      <c r="I43" s="28"/>
      <c r="J43" s="28"/>
    </row>
    <row r="44" spans="1:11" ht="17.25" thickBot="1" x14ac:dyDescent="0.4">
      <c r="A44" s="60" t="s">
        <v>15</v>
      </c>
      <c r="B44" s="61"/>
      <c r="C44" s="61"/>
      <c r="D44" s="61"/>
      <c r="E44" s="61"/>
      <c r="F44" s="61"/>
      <c r="G44" s="61"/>
      <c r="H44" s="61"/>
      <c r="I44" s="61"/>
      <c r="J44" s="61"/>
      <c r="K44" s="62"/>
    </row>
    <row r="45" spans="1:11" ht="16.5" x14ac:dyDescent="0.35">
      <c r="A45" s="64" t="str">
        <f>A36</f>
        <v>Material A</v>
      </c>
      <c r="B45" s="64"/>
      <c r="C45" s="64"/>
      <c r="D45" s="22"/>
      <c r="E45" s="22"/>
      <c r="F45" s="64" t="str">
        <f>F36</f>
        <v>Material B</v>
      </c>
      <c r="G45" s="64"/>
      <c r="H45" s="64"/>
      <c r="I45" s="64"/>
      <c r="J45" s="64"/>
    </row>
    <row r="46" spans="1:11" x14ac:dyDescent="0.3">
      <c r="A46" s="3" t="s">
        <v>91</v>
      </c>
      <c r="B46" s="33">
        <f>'Part B'!B7</f>
        <v>5400</v>
      </c>
      <c r="C46" s="3" t="s">
        <v>51</v>
      </c>
      <c r="D46" s="23"/>
      <c r="F46" s="3" t="str">
        <f>A46</f>
        <v>Stock of Raw Material 31/12/12</v>
      </c>
      <c r="G46" s="13"/>
      <c r="I46" s="33">
        <f>'Part B'!D7</f>
        <v>3600</v>
      </c>
      <c r="J46" s="3" t="str">
        <f>C46</f>
        <v>as per Part B</v>
      </c>
    </row>
    <row r="47" spans="1:11" x14ac:dyDescent="0.3">
      <c r="A47" s="3" t="s">
        <v>1</v>
      </c>
      <c r="B47" s="25">
        <v>4</v>
      </c>
      <c r="C47" s="3" t="s">
        <v>0</v>
      </c>
      <c r="D47" s="24"/>
      <c r="F47" s="3" t="s">
        <v>1</v>
      </c>
      <c r="G47" s="13"/>
      <c r="I47" s="25">
        <v>5.5</v>
      </c>
      <c r="J47" s="3" t="s">
        <v>0</v>
      </c>
    </row>
    <row r="48" spans="1:11" ht="15.75" thickBot="1" x14ac:dyDescent="0.35">
      <c r="B48" s="34">
        <f>B46*B47</f>
        <v>21600</v>
      </c>
      <c r="D48" s="24"/>
      <c r="G48" s="13"/>
      <c r="I48" s="34">
        <f>I46*I47</f>
        <v>19800</v>
      </c>
    </row>
    <row r="49" spans="1:11" ht="18" thickTop="1" thickBot="1" x14ac:dyDescent="0.4">
      <c r="D49" s="1"/>
    </row>
    <row r="50" spans="1:11" ht="16.5" customHeight="1" x14ac:dyDescent="0.35">
      <c r="A50" s="22"/>
      <c r="B50" s="22"/>
      <c r="D50" s="65" t="s">
        <v>52</v>
      </c>
      <c r="E50" s="66"/>
      <c r="F50" s="67"/>
    </row>
    <row r="51" spans="1:11" ht="16.5" x14ac:dyDescent="0.35">
      <c r="A51" s="22"/>
      <c r="B51" s="22"/>
      <c r="D51" s="68"/>
      <c r="E51" s="69"/>
      <c r="F51" s="70"/>
    </row>
    <row r="52" spans="1:11" ht="17.25" thickBot="1" x14ac:dyDescent="0.4">
      <c r="A52" s="22"/>
      <c r="B52" s="22"/>
      <c r="D52" s="71"/>
      <c r="E52" s="72"/>
      <c r="F52" s="73"/>
    </row>
    <row r="53" spans="1:11" ht="17.25" thickBot="1" x14ac:dyDescent="0.4">
      <c r="A53" s="22"/>
      <c r="B53" s="22"/>
      <c r="D53" s="1"/>
    </row>
    <row r="54" spans="1:11" ht="17.25" thickBot="1" x14ac:dyDescent="0.4">
      <c r="A54" s="60" t="s">
        <v>53</v>
      </c>
      <c r="B54" s="61"/>
      <c r="C54" s="61"/>
      <c r="D54" s="61"/>
      <c r="E54" s="61"/>
      <c r="F54" s="61"/>
      <c r="G54" s="61"/>
      <c r="H54" s="61"/>
      <c r="I54" s="61"/>
      <c r="J54" s="61"/>
      <c r="K54" s="62"/>
    </row>
    <row r="55" spans="1:11" ht="16.5" x14ac:dyDescent="0.35">
      <c r="A55" s="64" t="str">
        <f>'Part B'!A4</f>
        <v>Light</v>
      </c>
      <c r="B55" s="64"/>
      <c r="C55" s="64"/>
      <c r="D55" s="22"/>
      <c r="F55" s="64" t="str">
        <f>'Part B'!A5</f>
        <v>Extra Light</v>
      </c>
      <c r="G55" s="64"/>
      <c r="H55" s="64"/>
      <c r="I55" s="64"/>
      <c r="J55" s="64"/>
    </row>
    <row r="56" spans="1:11" x14ac:dyDescent="0.3">
      <c r="A56" s="3" t="s">
        <v>54</v>
      </c>
      <c r="B56" s="33">
        <f>'Part A'!B8</f>
        <v>11935</v>
      </c>
      <c r="C56" s="3" t="s">
        <v>55</v>
      </c>
      <c r="D56" s="23"/>
      <c r="F56" s="74" t="s">
        <v>54</v>
      </c>
      <c r="G56" s="74"/>
      <c r="H56" s="74"/>
      <c r="I56" s="33">
        <f>'Part A'!C8</f>
        <v>3450</v>
      </c>
      <c r="J56" s="3" t="s">
        <v>55</v>
      </c>
    </row>
    <row r="57" spans="1:11" x14ac:dyDescent="0.3">
      <c r="A57" s="3" t="s">
        <v>56</v>
      </c>
      <c r="B57" s="29">
        <v>8</v>
      </c>
      <c r="C57" s="3" t="s">
        <v>0</v>
      </c>
      <c r="D57" s="24"/>
      <c r="F57" s="74" t="s">
        <v>56</v>
      </c>
      <c r="G57" s="74"/>
      <c r="H57" s="74"/>
      <c r="I57" s="29">
        <v>9</v>
      </c>
      <c r="J57" s="3" t="s">
        <v>0</v>
      </c>
    </row>
    <row r="58" spans="1:11" x14ac:dyDescent="0.3">
      <c r="B58" s="37">
        <f>B56*B57</f>
        <v>95480</v>
      </c>
      <c r="D58" s="24"/>
      <c r="I58" s="37">
        <f>I56*I57</f>
        <v>31050</v>
      </c>
    </row>
    <row r="59" spans="1:11" x14ac:dyDescent="0.3">
      <c r="A59" s="28" t="s">
        <v>57</v>
      </c>
      <c r="B59" s="30">
        <v>12</v>
      </c>
      <c r="C59" s="3" t="s">
        <v>0</v>
      </c>
      <c r="D59" s="5"/>
      <c r="F59" s="75" t="s">
        <v>57</v>
      </c>
      <c r="G59" s="75"/>
      <c r="H59" s="75"/>
      <c r="I59" s="30">
        <v>12</v>
      </c>
      <c r="J59" s="3" t="s">
        <v>0</v>
      </c>
    </row>
    <row r="60" spans="1:11" x14ac:dyDescent="0.3">
      <c r="B60" s="39">
        <f>B58*B59</f>
        <v>1145760</v>
      </c>
      <c r="I60" s="39">
        <f>I58*I59</f>
        <v>372600</v>
      </c>
    </row>
    <row r="61" spans="1:11" x14ac:dyDescent="0.3">
      <c r="B61" s="13"/>
      <c r="I61" s="13"/>
    </row>
    <row r="62" spans="1:11" x14ac:dyDescent="0.3">
      <c r="B62" s="13"/>
      <c r="I62" s="13"/>
    </row>
    <row r="63" spans="1:11" ht="15.75" thickBot="1" x14ac:dyDescent="0.35">
      <c r="B63" s="13"/>
      <c r="I63" s="13"/>
    </row>
    <row r="64" spans="1:11" ht="17.25" thickBot="1" x14ac:dyDescent="0.4">
      <c r="A64" s="60" t="s">
        <v>58</v>
      </c>
      <c r="B64" s="61"/>
      <c r="C64" s="61"/>
      <c r="D64" s="61"/>
      <c r="E64" s="61"/>
      <c r="F64" s="61"/>
      <c r="G64" s="61"/>
      <c r="H64" s="61"/>
      <c r="I64" s="61"/>
      <c r="J64" s="61"/>
      <c r="K64" s="62"/>
    </row>
    <row r="65" spans="1:10" ht="16.5" x14ac:dyDescent="0.35">
      <c r="A65" s="64" t="str">
        <f>'Part B'!A4</f>
        <v>Light</v>
      </c>
      <c r="B65" s="64"/>
      <c r="C65" s="64"/>
      <c r="D65" s="22"/>
      <c r="F65" s="64" t="str">
        <f>'Part B'!A5</f>
        <v>Extra Light</v>
      </c>
      <c r="G65" s="64"/>
      <c r="H65" s="64"/>
      <c r="I65" s="64"/>
      <c r="J65" s="64"/>
    </row>
    <row r="66" spans="1:10" x14ac:dyDescent="0.3">
      <c r="A66" s="3" t="s">
        <v>54</v>
      </c>
      <c r="B66" s="33">
        <f>'Part A'!B8</f>
        <v>11935</v>
      </c>
      <c r="C66" s="3" t="s">
        <v>55</v>
      </c>
      <c r="D66" s="23"/>
      <c r="F66" s="74" t="s">
        <v>54</v>
      </c>
      <c r="G66" s="74"/>
      <c r="H66" s="74"/>
      <c r="I66" s="33">
        <f>'Part A'!C8</f>
        <v>3450</v>
      </c>
      <c r="J66" s="3" t="s">
        <v>55</v>
      </c>
    </row>
    <row r="67" spans="1:10" x14ac:dyDescent="0.3">
      <c r="A67" s="3" t="s">
        <v>56</v>
      </c>
      <c r="B67" s="33">
        <f>B57</f>
        <v>8</v>
      </c>
      <c r="C67" s="3" t="s">
        <v>0</v>
      </c>
      <c r="D67" s="24"/>
      <c r="F67" s="74" t="s">
        <v>56</v>
      </c>
      <c r="G67" s="74"/>
      <c r="H67" s="74"/>
      <c r="I67" s="33">
        <f>I57</f>
        <v>9</v>
      </c>
      <c r="J67" s="3" t="s">
        <v>0</v>
      </c>
    </row>
    <row r="68" spans="1:10" x14ac:dyDescent="0.3">
      <c r="B68" s="38">
        <f>B66*B67</f>
        <v>95480</v>
      </c>
      <c r="D68" s="24"/>
      <c r="I68" s="38">
        <f>I66*I67</f>
        <v>31050</v>
      </c>
    </row>
    <row r="69" spans="1:10" x14ac:dyDescent="0.3">
      <c r="A69" s="28" t="s">
        <v>59</v>
      </c>
      <c r="B69" s="30">
        <v>4.5</v>
      </c>
      <c r="C69" s="3" t="s">
        <v>0</v>
      </c>
      <c r="D69" s="5"/>
      <c r="F69" s="75" t="s">
        <v>59</v>
      </c>
      <c r="G69" s="75"/>
      <c r="H69" s="75"/>
      <c r="I69" s="30">
        <v>4.5</v>
      </c>
      <c r="J69" s="3" t="s">
        <v>0</v>
      </c>
    </row>
    <row r="70" spans="1:10" ht="15.75" thickBot="1" x14ac:dyDescent="0.35">
      <c r="B70" s="16">
        <f>B68*B69</f>
        <v>429660</v>
      </c>
      <c r="I70" s="16">
        <f>I68*I69</f>
        <v>139725</v>
      </c>
    </row>
    <row r="71" spans="1:10" ht="15.75" thickTop="1" x14ac:dyDescent="0.3"/>
  </sheetData>
  <mergeCells count="23">
    <mergeCell ref="F66:H66"/>
    <mergeCell ref="F67:H67"/>
    <mergeCell ref="F69:H69"/>
    <mergeCell ref="D41:F42"/>
    <mergeCell ref="A45:C45"/>
    <mergeCell ref="F45:J45"/>
    <mergeCell ref="A54:K54"/>
    <mergeCell ref="A65:C65"/>
    <mergeCell ref="F65:J65"/>
    <mergeCell ref="A44:K44"/>
    <mergeCell ref="D50:F52"/>
    <mergeCell ref="A64:K64"/>
    <mergeCell ref="A55:C55"/>
    <mergeCell ref="F55:J55"/>
    <mergeCell ref="F56:H56"/>
    <mergeCell ref="F57:H57"/>
    <mergeCell ref="F59:H59"/>
    <mergeCell ref="A1:K1"/>
    <mergeCell ref="D26:F28"/>
    <mergeCell ref="A36:C36"/>
    <mergeCell ref="F36:J36"/>
    <mergeCell ref="A33:K33"/>
    <mergeCell ref="A35:K35"/>
  </mergeCells>
  <pageMargins left="0.7" right="0.7" top="0.75" bottom="0.75" header="0.3" footer="0.3"/>
  <pageSetup paperSize="9" orientation="landscape" r:id="rId1"/>
  <headerFooter>
    <oddHeader>&amp;L&amp;"Comic Sans MS,Regular"&amp;10Production Budget&amp;R&amp;"Comic Sans MS,Regular"&amp;10 O'Connor Ltd
2011</oddHeader>
    <oddFooter>&amp;L&amp;"Comic Sans MS,Regular"&amp;10Part C - Budget&amp;R&amp;"Comic Sans MS,Regular"&amp;10&amp;P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7F01-594B-41EA-AD05-9FA36E489E2D}">
  <dimension ref="A1:L81"/>
  <sheetViews>
    <sheetView view="pageLayout" zoomScaleNormal="100" workbookViewId="0">
      <selection activeCell="D13" sqref="D13"/>
    </sheetView>
  </sheetViews>
  <sheetFormatPr defaultRowHeight="15" x14ac:dyDescent="0.25"/>
  <cols>
    <col min="1" max="1" width="27.140625" customWidth="1"/>
    <col min="2" max="5" width="11.42578125" customWidth="1"/>
    <col min="8" max="8" width="10.5703125" bestFit="1" customWidth="1"/>
  </cols>
  <sheetData>
    <row r="1" spans="1:12" ht="17.25" thickBot="1" x14ac:dyDescent="0.4">
      <c r="A1" s="54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3" spans="1:12" ht="16.5" customHeight="1" x14ac:dyDescent="0.35">
      <c r="A3" s="63" t="s">
        <v>61</v>
      </c>
      <c r="B3" s="63"/>
      <c r="C3" s="63"/>
      <c r="D3" s="63"/>
      <c r="E3" s="63"/>
      <c r="F3" s="3"/>
      <c r="G3" s="3"/>
      <c r="H3" s="3"/>
      <c r="I3" s="3"/>
      <c r="J3" s="3"/>
      <c r="K3" s="3"/>
      <c r="L3" s="3"/>
    </row>
    <row r="4" spans="1:12" ht="16.5" x14ac:dyDescent="0.35">
      <c r="A4" s="11" t="s">
        <v>62</v>
      </c>
      <c r="B4" s="6" t="str">
        <f>'Part A'!B3</f>
        <v>Light</v>
      </c>
      <c r="C4" s="3"/>
      <c r="D4" s="6" t="str">
        <f>'Part A'!C3</f>
        <v>Extra Light</v>
      </c>
      <c r="E4" s="3"/>
      <c r="F4" s="3"/>
      <c r="G4" s="3"/>
      <c r="H4" s="3"/>
      <c r="I4" s="3"/>
      <c r="J4" s="3"/>
      <c r="K4" s="3"/>
      <c r="L4" s="3"/>
    </row>
    <row r="5" spans="1:12" ht="15.75" x14ac:dyDescent="0.3">
      <c r="A5" s="3" t="str">
        <f>'Part C'!A6</f>
        <v>Material A</v>
      </c>
      <c r="B5" s="12">
        <f>B40</f>
        <v>32</v>
      </c>
      <c r="C5" s="3"/>
      <c r="D5" s="12">
        <f>I40</f>
        <v>24</v>
      </c>
      <c r="E5" s="3"/>
      <c r="F5" s="3" t="s">
        <v>63</v>
      </c>
      <c r="G5" s="3"/>
      <c r="H5" s="3"/>
      <c r="I5" s="3"/>
      <c r="J5" s="3"/>
      <c r="K5" s="3"/>
    </row>
    <row r="6" spans="1:12" ht="15.75" x14ac:dyDescent="0.3">
      <c r="A6" s="3" t="str">
        <f>'Part C'!A7</f>
        <v>Material B</v>
      </c>
      <c r="B6" s="12">
        <f>B45</f>
        <v>49.5</v>
      </c>
      <c r="C6" s="3"/>
      <c r="D6" s="12">
        <f>I45</f>
        <v>38.5</v>
      </c>
      <c r="E6" s="3"/>
      <c r="F6" s="3" t="str">
        <f>F5</f>
        <v>as per working (Opening stock per Unit)</v>
      </c>
      <c r="G6" s="3"/>
      <c r="H6" s="3"/>
      <c r="I6" s="3"/>
      <c r="J6" s="3"/>
      <c r="K6" s="3"/>
    </row>
    <row r="7" spans="1:12" ht="16.5" x14ac:dyDescent="0.35">
      <c r="A7" s="11" t="s">
        <v>5</v>
      </c>
      <c r="B7" s="12"/>
      <c r="C7" s="3"/>
      <c r="D7" s="12"/>
      <c r="E7" s="3"/>
      <c r="F7" s="3"/>
      <c r="G7" s="3"/>
      <c r="H7" s="3"/>
      <c r="I7" s="3"/>
      <c r="J7" s="3"/>
      <c r="K7" s="3"/>
    </row>
    <row r="8" spans="1:12" ht="15.75" x14ac:dyDescent="0.3">
      <c r="A8" s="3" t="s">
        <v>40</v>
      </c>
      <c r="B8" s="12">
        <f>B51</f>
        <v>96</v>
      </c>
      <c r="C8" s="3"/>
      <c r="D8" s="12">
        <f>I51</f>
        <v>108</v>
      </c>
      <c r="E8" s="3"/>
      <c r="F8" s="3" t="s">
        <v>64</v>
      </c>
      <c r="G8" s="3"/>
      <c r="H8" s="3"/>
      <c r="I8" s="3"/>
      <c r="J8" s="3"/>
      <c r="K8" s="3"/>
    </row>
    <row r="9" spans="1:12" ht="16.5" x14ac:dyDescent="0.35">
      <c r="A9" s="11" t="s">
        <v>59</v>
      </c>
      <c r="B9" s="12"/>
      <c r="C9" s="3"/>
      <c r="D9" s="12"/>
      <c r="E9" s="3"/>
      <c r="F9" s="3"/>
      <c r="G9" s="3"/>
      <c r="H9" s="3"/>
      <c r="I9" s="3"/>
      <c r="J9" s="3"/>
      <c r="K9" s="3"/>
    </row>
    <row r="10" spans="1:12" ht="15.75" x14ac:dyDescent="0.3">
      <c r="A10" s="3" t="s">
        <v>59</v>
      </c>
      <c r="B10" s="12">
        <f>B57</f>
        <v>36</v>
      </c>
      <c r="C10" s="3"/>
      <c r="D10" s="12">
        <f>I57</f>
        <v>40.5</v>
      </c>
      <c r="E10" s="3"/>
      <c r="F10" s="3" t="s">
        <v>48</v>
      </c>
      <c r="G10" s="3"/>
      <c r="H10" s="3"/>
      <c r="I10" s="3"/>
      <c r="J10" s="3"/>
      <c r="K10" s="3"/>
    </row>
    <row r="11" spans="1:12" ht="16.5" x14ac:dyDescent="0.35">
      <c r="A11" s="11" t="s">
        <v>41</v>
      </c>
      <c r="B11" s="12"/>
      <c r="C11" s="3"/>
      <c r="D11" s="12"/>
      <c r="E11" s="3"/>
      <c r="F11" s="3"/>
      <c r="G11" s="3"/>
      <c r="H11" s="3"/>
      <c r="I11" s="3"/>
      <c r="J11" s="3"/>
      <c r="K11" s="3"/>
    </row>
    <row r="12" spans="1:12" ht="16.5" thickBot="1" x14ac:dyDescent="0.35">
      <c r="A12" s="3" t="s">
        <v>41</v>
      </c>
      <c r="B12" s="12">
        <f>B80</f>
        <v>13.309096656919309</v>
      </c>
      <c r="C12" s="3"/>
      <c r="D12" s="12">
        <f>I80</f>
        <v>14.972733739034222</v>
      </c>
      <c r="E12" s="3"/>
      <c r="F12" s="3" t="s">
        <v>65</v>
      </c>
      <c r="G12" s="3"/>
      <c r="H12" s="3"/>
      <c r="I12" s="3"/>
      <c r="J12" s="3"/>
      <c r="K12" s="3"/>
    </row>
    <row r="13" spans="1:12" ht="16.5" thickBot="1" x14ac:dyDescent="0.35">
      <c r="A13" s="3" t="s">
        <v>66</v>
      </c>
      <c r="B13" s="99">
        <f>SUM(B5:B12)</f>
        <v>226.80909665691931</v>
      </c>
      <c r="C13" s="3"/>
      <c r="D13" s="100">
        <f>SUM(D5:D12)</f>
        <v>225.97273373903423</v>
      </c>
      <c r="E13" s="3"/>
      <c r="F13" s="3"/>
      <c r="G13" s="3"/>
      <c r="H13" s="3"/>
      <c r="I13" s="76" t="s">
        <v>80</v>
      </c>
      <c r="J13" s="77"/>
      <c r="K13" s="78"/>
    </row>
    <row r="14" spans="1:12" ht="17.25" thickTop="1" thickBot="1" x14ac:dyDescent="0.35">
      <c r="A14" s="3"/>
      <c r="B14" s="12"/>
      <c r="C14" s="3"/>
      <c r="D14" s="44"/>
      <c r="E14" s="3"/>
      <c r="F14" s="3"/>
      <c r="G14" s="3"/>
      <c r="H14" s="3"/>
      <c r="I14" s="79"/>
      <c r="J14" s="80"/>
      <c r="K14" s="81"/>
    </row>
    <row r="16" spans="1:12" ht="15.75" x14ac:dyDescent="0.3">
      <c r="F16" s="3"/>
      <c r="G16" s="3"/>
      <c r="H16" s="3"/>
      <c r="I16" s="3"/>
      <c r="J16" s="3"/>
      <c r="K16" s="3"/>
    </row>
    <row r="17" spans="1:11" ht="16.5" thickBot="1" x14ac:dyDescent="0.35">
      <c r="F17" s="3"/>
      <c r="G17" s="3"/>
      <c r="H17" s="3"/>
      <c r="I17" s="3"/>
      <c r="J17" s="3"/>
      <c r="K17" s="3"/>
    </row>
    <row r="18" spans="1:11" ht="15.75" x14ac:dyDescent="0.3">
      <c r="F18" s="3"/>
      <c r="G18" s="3"/>
      <c r="H18" s="3"/>
      <c r="I18" s="45" t="s">
        <v>13</v>
      </c>
      <c r="J18" s="46"/>
      <c r="K18" s="47"/>
    </row>
    <row r="19" spans="1:11" ht="15.75" x14ac:dyDescent="0.3">
      <c r="F19" s="3"/>
      <c r="G19" s="3"/>
      <c r="H19" s="3"/>
      <c r="I19" s="48"/>
      <c r="J19" s="49"/>
      <c r="K19" s="50"/>
    </row>
    <row r="20" spans="1:11" ht="16.5" thickBot="1" x14ac:dyDescent="0.35">
      <c r="F20" s="3"/>
      <c r="G20" s="3"/>
      <c r="H20" s="3"/>
      <c r="I20" s="51"/>
      <c r="J20" s="52"/>
      <c r="K20" s="53"/>
    </row>
    <row r="21" spans="1:11" ht="15.75" x14ac:dyDescent="0.3">
      <c r="F21" s="3"/>
      <c r="G21" s="3"/>
      <c r="H21" s="3"/>
      <c r="I21" s="3"/>
      <c r="J21" s="3"/>
      <c r="K21" s="3"/>
    </row>
    <row r="22" spans="1:11" ht="15.75" x14ac:dyDescent="0.3">
      <c r="F22" s="3"/>
      <c r="G22" s="3"/>
      <c r="H22" s="3"/>
      <c r="I22" s="3"/>
      <c r="J22" s="3"/>
      <c r="K22" s="3"/>
    </row>
    <row r="23" spans="1:11" ht="15.75" x14ac:dyDescent="0.3">
      <c r="F23" s="3"/>
      <c r="G23" s="3"/>
      <c r="H23" s="3"/>
      <c r="I23" s="3"/>
      <c r="J23" s="3"/>
      <c r="K23" s="3"/>
    </row>
    <row r="31" spans="1:11" ht="15.75" thickBot="1" x14ac:dyDescent="0.3"/>
    <row r="32" spans="1:11" ht="17.25" thickBot="1" x14ac:dyDescent="0.4">
      <c r="A32" s="57" t="s">
        <v>14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6.5" thickBo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7.25" thickBot="1" x14ac:dyDescent="0.4">
      <c r="A34" s="60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16.5" x14ac:dyDescent="0.35">
      <c r="A35" s="63" t="str">
        <f>'Part A'!B3</f>
        <v>Light</v>
      </c>
      <c r="B35" s="63"/>
      <c r="C35" s="63"/>
      <c r="D35" s="63"/>
      <c r="E35" s="3"/>
      <c r="F35" s="63" t="str">
        <f>'Part A'!C3</f>
        <v>Extra Light</v>
      </c>
      <c r="G35" s="63"/>
      <c r="H35" s="63"/>
      <c r="I35" s="63"/>
      <c r="J35" s="63"/>
      <c r="K35" s="3"/>
    </row>
    <row r="36" spans="1:11" ht="15.7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6.5" x14ac:dyDescent="0.35">
      <c r="A37" s="64" t="str">
        <f>A5</f>
        <v>Material A</v>
      </c>
      <c r="B37" s="64"/>
      <c r="C37" s="64"/>
      <c r="D37" s="22"/>
      <c r="E37" s="22"/>
      <c r="F37" s="64" t="str">
        <f>A37</f>
        <v>Material A</v>
      </c>
      <c r="G37" s="64"/>
      <c r="H37" s="64"/>
      <c r="I37" s="64"/>
      <c r="J37" s="64"/>
      <c r="K37" s="3"/>
    </row>
    <row r="38" spans="1:11" ht="15.75" x14ac:dyDescent="0.3">
      <c r="A38" s="3" t="s">
        <v>68</v>
      </c>
      <c r="B38" s="33">
        <f>'Part B'!B37</f>
        <v>8</v>
      </c>
      <c r="C38" s="3" t="s">
        <v>0</v>
      </c>
      <c r="D38" s="23"/>
      <c r="E38" s="3"/>
      <c r="F38" s="3" t="s">
        <v>68</v>
      </c>
      <c r="G38" s="13"/>
      <c r="H38" s="3"/>
      <c r="I38" s="33">
        <f>'Part B'!H37</f>
        <v>6</v>
      </c>
      <c r="J38" s="3" t="s">
        <v>0</v>
      </c>
      <c r="K38" s="3"/>
    </row>
    <row r="39" spans="1:11" ht="15.75" x14ac:dyDescent="0.3">
      <c r="A39" s="3" t="s">
        <v>1</v>
      </c>
      <c r="B39" s="25">
        <f>'Part C'!B47</f>
        <v>4</v>
      </c>
      <c r="C39" s="3" t="s">
        <v>0</v>
      </c>
      <c r="D39" s="24"/>
      <c r="E39" s="3"/>
      <c r="F39" s="3" t="s">
        <v>1</v>
      </c>
      <c r="G39" s="13"/>
      <c r="H39" s="3"/>
      <c r="I39" s="25">
        <f>B39</f>
        <v>4</v>
      </c>
      <c r="J39" s="3" t="s">
        <v>0</v>
      </c>
      <c r="K39" s="3"/>
    </row>
    <row r="40" spans="1:11" ht="16.5" thickBot="1" x14ac:dyDescent="0.35">
      <c r="A40" s="3"/>
      <c r="B40" s="26">
        <f>B38*B39</f>
        <v>32</v>
      </c>
      <c r="C40" s="3"/>
      <c r="D40" s="24"/>
      <c r="E40" s="3"/>
      <c r="F40" s="3"/>
      <c r="G40" s="13"/>
      <c r="H40" s="3"/>
      <c r="I40" s="26">
        <f>I38*I39</f>
        <v>24</v>
      </c>
      <c r="J40" s="3"/>
      <c r="K40" s="3"/>
    </row>
    <row r="41" spans="1:11" ht="16.5" thickTop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6.5" x14ac:dyDescent="0.35">
      <c r="A42" s="64" t="s">
        <v>27</v>
      </c>
      <c r="B42" s="64"/>
      <c r="C42" s="64"/>
      <c r="D42" s="22"/>
      <c r="E42" s="22"/>
      <c r="F42" s="64" t="str">
        <f>A42</f>
        <v>Material B</v>
      </c>
      <c r="G42" s="64"/>
      <c r="H42" s="64"/>
      <c r="I42" s="64"/>
      <c r="J42" s="64"/>
      <c r="K42" s="3"/>
    </row>
    <row r="43" spans="1:11" ht="15.75" x14ac:dyDescent="0.3">
      <c r="A43" s="3" t="s">
        <v>68</v>
      </c>
      <c r="B43" s="33">
        <f>'Part B'!B42</f>
        <v>9</v>
      </c>
      <c r="C43" s="3" t="s">
        <v>0</v>
      </c>
      <c r="D43" s="23"/>
      <c r="E43" s="3"/>
      <c r="F43" s="3" t="s">
        <v>68</v>
      </c>
      <c r="G43" s="13"/>
      <c r="H43" s="3"/>
      <c r="I43" s="33">
        <f>'Part B'!H42</f>
        <v>7</v>
      </c>
      <c r="J43" s="3" t="s">
        <v>0</v>
      </c>
      <c r="K43" s="3"/>
    </row>
    <row r="44" spans="1:11" ht="15.75" x14ac:dyDescent="0.3">
      <c r="A44" s="3" t="s">
        <v>1</v>
      </c>
      <c r="B44" s="25">
        <f>'Part C'!I47</f>
        <v>5.5</v>
      </c>
      <c r="C44" s="3" t="s">
        <v>0</v>
      </c>
      <c r="D44" s="24"/>
      <c r="E44" s="3"/>
      <c r="F44" s="3" t="s">
        <v>1</v>
      </c>
      <c r="G44" s="13"/>
      <c r="H44" s="3"/>
      <c r="I44" s="25">
        <f>'Part C'!I47</f>
        <v>5.5</v>
      </c>
      <c r="J44" s="3" t="s">
        <v>0</v>
      </c>
      <c r="K44" s="3"/>
    </row>
    <row r="45" spans="1:11" ht="16.5" thickBot="1" x14ac:dyDescent="0.35">
      <c r="A45" s="3"/>
      <c r="B45" s="98">
        <f>B43*B44</f>
        <v>49.5</v>
      </c>
      <c r="C45" s="3"/>
      <c r="D45" s="24"/>
      <c r="E45" s="3"/>
      <c r="F45" s="3"/>
      <c r="G45" s="13"/>
      <c r="H45" s="3"/>
      <c r="I45" s="98">
        <f>I43*I44</f>
        <v>38.5</v>
      </c>
      <c r="J45" s="3"/>
      <c r="K45" s="3"/>
    </row>
    <row r="46" spans="1:11" ht="17.25" thickTop="1" thickBot="1" x14ac:dyDescent="0.35">
      <c r="A46" s="3"/>
      <c r="B46" s="27"/>
      <c r="C46" s="3"/>
      <c r="D46" s="24"/>
      <c r="E46" s="3"/>
      <c r="F46" s="3"/>
      <c r="G46" s="13"/>
      <c r="H46" s="3"/>
      <c r="I46" s="27"/>
      <c r="J46" s="3"/>
      <c r="K46" s="3"/>
    </row>
    <row r="47" spans="1:11" ht="17.25" thickBot="1" x14ac:dyDescent="0.4">
      <c r="A47" s="60" t="s">
        <v>53</v>
      </c>
      <c r="B47" s="61"/>
      <c r="C47" s="61"/>
      <c r="D47" s="61"/>
      <c r="E47" s="61"/>
      <c r="F47" s="61"/>
      <c r="G47" s="61"/>
      <c r="H47" s="61"/>
      <c r="I47" s="61"/>
      <c r="J47" s="61"/>
      <c r="K47" s="62"/>
    </row>
    <row r="48" spans="1:11" ht="16.5" x14ac:dyDescent="0.35">
      <c r="A48" s="63" t="str">
        <f>A35</f>
        <v>Light</v>
      </c>
      <c r="B48" s="63"/>
      <c r="C48" s="63"/>
      <c r="D48" s="63"/>
      <c r="E48" s="3"/>
      <c r="F48" s="63" t="str">
        <f>F35</f>
        <v>Extra Light</v>
      </c>
      <c r="G48" s="63"/>
      <c r="H48" s="63"/>
      <c r="I48" s="63"/>
      <c r="J48" s="63"/>
      <c r="K48" s="3"/>
    </row>
    <row r="49" spans="1:11" ht="15.75" x14ac:dyDescent="0.3">
      <c r="A49" s="3" t="s">
        <v>56</v>
      </c>
      <c r="B49" s="23">
        <f>'Part C'!B57</f>
        <v>8</v>
      </c>
      <c r="C49" s="3" t="s">
        <v>0</v>
      </c>
      <c r="D49" s="23"/>
      <c r="E49" s="3"/>
      <c r="F49" s="3" t="s">
        <v>68</v>
      </c>
      <c r="G49" s="13"/>
      <c r="H49" s="3"/>
      <c r="I49" s="23">
        <f>'Part C'!I57</f>
        <v>9</v>
      </c>
      <c r="J49" s="3" t="s">
        <v>0</v>
      </c>
      <c r="K49" s="3"/>
    </row>
    <row r="50" spans="1:11" ht="15.75" x14ac:dyDescent="0.3">
      <c r="A50" s="3" t="s">
        <v>69</v>
      </c>
      <c r="B50" s="25">
        <f>'Part C'!B59</f>
        <v>12</v>
      </c>
      <c r="C50" s="3" t="s">
        <v>0</v>
      </c>
      <c r="D50" s="24"/>
      <c r="E50" s="3"/>
      <c r="F50" s="3" t="s">
        <v>1</v>
      </c>
      <c r="G50" s="13"/>
      <c r="H50" s="3"/>
      <c r="I50" s="25">
        <f>'Part C'!I59</f>
        <v>12</v>
      </c>
      <c r="J50" s="3" t="s">
        <v>0</v>
      </c>
      <c r="K50" s="3"/>
    </row>
    <row r="51" spans="1:11" ht="16.5" thickBot="1" x14ac:dyDescent="0.35">
      <c r="A51" s="3"/>
      <c r="B51" s="26">
        <f>B49*B50</f>
        <v>96</v>
      </c>
      <c r="C51" s="3"/>
      <c r="D51" s="24"/>
      <c r="E51" s="3"/>
      <c r="F51" s="3"/>
      <c r="G51" s="13"/>
      <c r="H51" s="3"/>
      <c r="I51" s="26">
        <f>I49*I50</f>
        <v>108</v>
      </c>
      <c r="J51" s="3"/>
      <c r="K51" s="3"/>
    </row>
    <row r="52" spans="1:11" ht="17.25" thickTop="1" thickBot="1" x14ac:dyDescent="0.35">
      <c r="A52" s="3"/>
      <c r="B52" s="27"/>
      <c r="C52" s="3"/>
      <c r="D52" s="24"/>
      <c r="E52" s="3"/>
      <c r="F52" s="3"/>
      <c r="G52" s="13"/>
      <c r="H52" s="3"/>
      <c r="I52" s="27"/>
      <c r="J52" s="3"/>
      <c r="K52" s="3"/>
    </row>
    <row r="53" spans="1:11" ht="17.25" thickBot="1" x14ac:dyDescent="0.4">
      <c r="A53" s="60" t="s">
        <v>70</v>
      </c>
      <c r="B53" s="61"/>
      <c r="C53" s="61"/>
      <c r="D53" s="61"/>
      <c r="E53" s="61"/>
      <c r="F53" s="61"/>
      <c r="G53" s="61"/>
      <c r="H53" s="61"/>
      <c r="I53" s="61"/>
      <c r="J53" s="61"/>
      <c r="K53" s="62"/>
    </row>
    <row r="54" spans="1:11" ht="16.5" x14ac:dyDescent="0.35">
      <c r="A54" s="63" t="str">
        <f>A48</f>
        <v>Light</v>
      </c>
      <c r="B54" s="63"/>
      <c r="C54" s="63"/>
      <c r="D54" s="63"/>
      <c r="E54" s="3"/>
      <c r="F54" s="63" t="str">
        <f>F48</f>
        <v>Extra Light</v>
      </c>
      <c r="G54" s="63"/>
      <c r="H54" s="63"/>
      <c r="I54" s="63"/>
      <c r="J54" s="63"/>
      <c r="K54" s="3"/>
    </row>
    <row r="55" spans="1:11" ht="15.75" x14ac:dyDescent="0.3">
      <c r="A55" s="3" t="s">
        <v>56</v>
      </c>
      <c r="B55" s="23">
        <f>B49</f>
        <v>8</v>
      </c>
      <c r="C55" s="3" t="s">
        <v>0</v>
      </c>
      <c r="D55" s="23"/>
      <c r="E55" s="3"/>
      <c r="F55" s="3" t="s">
        <v>68</v>
      </c>
      <c r="G55" s="13"/>
      <c r="H55" s="3"/>
      <c r="I55" s="23">
        <f>I49</f>
        <v>9</v>
      </c>
      <c r="J55" s="3" t="s">
        <v>0</v>
      </c>
      <c r="K55" s="3"/>
    </row>
    <row r="56" spans="1:11" ht="15.75" x14ac:dyDescent="0.3">
      <c r="A56" s="3" t="s">
        <v>69</v>
      </c>
      <c r="B56" s="25">
        <f>'Part C'!B69</f>
        <v>4.5</v>
      </c>
      <c r="C56" s="3" t="s">
        <v>0</v>
      </c>
      <c r="D56" s="24"/>
      <c r="E56" s="3"/>
      <c r="F56" s="3" t="s">
        <v>1</v>
      </c>
      <c r="G56" s="13"/>
      <c r="H56" s="3"/>
      <c r="I56" s="25">
        <f>'Part C'!I69</f>
        <v>4.5</v>
      </c>
      <c r="J56" s="3" t="s">
        <v>0</v>
      </c>
      <c r="K56" s="3"/>
    </row>
    <row r="57" spans="1:11" ht="16.5" thickBot="1" x14ac:dyDescent="0.35">
      <c r="A57" s="3"/>
      <c r="B57" s="26">
        <f>B55*B56</f>
        <v>36</v>
      </c>
      <c r="C57" s="3"/>
      <c r="D57" s="24"/>
      <c r="E57" s="3"/>
      <c r="F57" s="3"/>
      <c r="G57" s="13"/>
      <c r="H57" s="3"/>
      <c r="I57" s="98">
        <f>I55*I56</f>
        <v>40.5</v>
      </c>
      <c r="J57" s="3"/>
      <c r="K57" s="3"/>
    </row>
    <row r="58" spans="1:11" ht="16.5" thickTop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6.5" thickBo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.25" thickBot="1" x14ac:dyDescent="0.4">
      <c r="A62" s="60" t="s">
        <v>71</v>
      </c>
      <c r="B62" s="61"/>
      <c r="C62" s="61"/>
      <c r="D62" s="61"/>
      <c r="E62" s="61"/>
      <c r="F62" s="61"/>
      <c r="G62" s="61"/>
      <c r="H62" s="61"/>
      <c r="I62" s="61"/>
      <c r="J62" s="61"/>
      <c r="K62" s="62"/>
    </row>
    <row r="63" spans="1:11" ht="16.5" x14ac:dyDescent="0.35">
      <c r="A63" s="41" t="s">
        <v>82</v>
      </c>
      <c r="B63" s="3"/>
      <c r="C63" s="82" t="s">
        <v>72</v>
      </c>
      <c r="D63" s="82"/>
      <c r="E63" s="82"/>
      <c r="F63" s="83" t="s">
        <v>41</v>
      </c>
      <c r="G63" s="83"/>
      <c r="H63" s="3"/>
      <c r="I63" s="3"/>
      <c r="J63" s="84" t="s">
        <v>73</v>
      </c>
      <c r="K63" s="85"/>
    </row>
    <row r="64" spans="1:11" ht="15.75" x14ac:dyDescent="0.3">
      <c r="A64" s="13">
        <f>'Part A'!B8</f>
        <v>11935</v>
      </c>
      <c r="B64" s="3" t="s">
        <v>55</v>
      </c>
      <c r="C64" s="82"/>
      <c r="D64" s="82"/>
      <c r="E64" s="82"/>
      <c r="F64" s="90" t="s">
        <v>74</v>
      </c>
      <c r="G64" s="90"/>
      <c r="H64" s="3"/>
      <c r="I64" s="3"/>
      <c r="J64" s="86"/>
      <c r="K64" s="87"/>
    </row>
    <row r="65" spans="1:11" ht="16.5" thickBot="1" x14ac:dyDescent="0.35">
      <c r="A65" s="42">
        <f>B49</f>
        <v>8</v>
      </c>
      <c r="B65" s="43" t="s">
        <v>0</v>
      </c>
      <c r="C65" s="3"/>
      <c r="D65" s="3"/>
      <c r="E65" s="3"/>
      <c r="F65" s="3"/>
      <c r="G65" s="3"/>
      <c r="H65" s="3"/>
      <c r="I65" s="3"/>
      <c r="J65" s="88"/>
      <c r="K65" s="89"/>
    </row>
    <row r="66" spans="1:11" ht="15.75" x14ac:dyDescent="0.3">
      <c r="A66" s="13">
        <f>A64*A65</f>
        <v>95480</v>
      </c>
      <c r="B66" s="3"/>
      <c r="C66" s="82" t="s">
        <v>72</v>
      </c>
      <c r="D66" s="82"/>
      <c r="E66" s="82"/>
      <c r="F66" s="91">
        <f>'Part C'!C23</f>
        <v>210500</v>
      </c>
      <c r="G66" s="83"/>
      <c r="H66" s="83"/>
      <c r="I66" s="3" t="s">
        <v>0</v>
      </c>
      <c r="J66" s="3"/>
      <c r="K66" s="3"/>
    </row>
    <row r="67" spans="1:11" ht="15.75" x14ac:dyDescent="0.3">
      <c r="A67" s="3"/>
      <c r="B67" s="3"/>
      <c r="C67" s="82"/>
      <c r="D67" s="82"/>
      <c r="E67" s="82"/>
      <c r="F67" s="3" t="s">
        <v>75</v>
      </c>
      <c r="G67" s="3"/>
      <c r="H67" s="3"/>
      <c r="I67" s="3"/>
      <c r="J67" s="3"/>
      <c r="K67" s="3"/>
    </row>
    <row r="68" spans="1:11" ht="16.5" x14ac:dyDescent="0.35">
      <c r="A68" s="41" t="s">
        <v>83</v>
      </c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x14ac:dyDescent="0.3">
      <c r="A69" s="13">
        <f>'Part A'!C8</f>
        <v>3450</v>
      </c>
      <c r="B69" s="3" t="s">
        <v>55</v>
      </c>
      <c r="C69" s="82" t="s">
        <v>72</v>
      </c>
      <c r="D69" s="82"/>
      <c r="E69" s="82"/>
      <c r="F69" s="91">
        <f>F66</f>
        <v>210500</v>
      </c>
      <c r="G69" s="83"/>
      <c r="H69" s="83"/>
      <c r="I69" s="3"/>
      <c r="J69" s="3"/>
      <c r="K69" s="3"/>
    </row>
    <row r="70" spans="1:11" ht="15.75" x14ac:dyDescent="0.3">
      <c r="A70" s="42">
        <f>I49</f>
        <v>9</v>
      </c>
      <c r="B70" s="43" t="s">
        <v>0</v>
      </c>
      <c r="C70" s="82"/>
      <c r="D70" s="82"/>
      <c r="E70" s="82"/>
      <c r="F70" s="90" t="s">
        <v>102</v>
      </c>
      <c r="G70" s="90"/>
      <c r="H70" s="90"/>
      <c r="I70" s="3"/>
      <c r="J70" s="3"/>
      <c r="K70" s="3"/>
    </row>
    <row r="71" spans="1:11" ht="15.75" x14ac:dyDescent="0.3">
      <c r="A71" s="13">
        <f>A69*A70</f>
        <v>31050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x14ac:dyDescent="0.3">
      <c r="A72" s="3"/>
      <c r="B72" s="3"/>
      <c r="C72" s="82" t="s">
        <v>72</v>
      </c>
      <c r="D72" s="82"/>
      <c r="E72" s="82"/>
      <c r="F72" s="91">
        <f>F69</f>
        <v>210500</v>
      </c>
      <c r="G72" s="83"/>
      <c r="H72" s="83"/>
      <c r="I72" s="3"/>
      <c r="J72" s="3"/>
      <c r="K72" s="3"/>
    </row>
    <row r="73" spans="1:11" ht="15.75" x14ac:dyDescent="0.3">
      <c r="A73" s="3"/>
      <c r="B73" s="3"/>
      <c r="C73" s="82"/>
      <c r="D73" s="82"/>
      <c r="E73" s="82"/>
      <c r="F73" s="92">
        <f>A66+A71</f>
        <v>126530</v>
      </c>
      <c r="G73" s="90"/>
      <c r="H73" s="90"/>
      <c r="I73" s="3"/>
      <c r="J73" s="3"/>
      <c r="K73" s="3"/>
    </row>
    <row r="74" spans="1:11" ht="15.75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x14ac:dyDescent="0.3">
      <c r="A75" s="3"/>
      <c r="B75" s="3"/>
      <c r="C75" s="3" t="s">
        <v>72</v>
      </c>
      <c r="D75" s="3"/>
      <c r="E75" s="3"/>
      <c r="F75" s="93">
        <f>F72/F73</f>
        <v>1.6636370821149136</v>
      </c>
      <c r="G75" s="93"/>
      <c r="H75" s="93"/>
      <c r="I75" s="3"/>
      <c r="J75" s="3"/>
      <c r="K75" s="3"/>
    </row>
    <row r="76" spans="1:11" ht="15.75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6.5" x14ac:dyDescent="0.35">
      <c r="A77" s="63" t="str">
        <f>A54</f>
        <v>Light</v>
      </c>
      <c r="B77" s="63"/>
      <c r="C77" s="63"/>
      <c r="D77" s="63"/>
      <c r="E77" s="3"/>
      <c r="F77" s="63" t="str">
        <f>F54</f>
        <v>Extra Light</v>
      </c>
      <c r="G77" s="63"/>
      <c r="H77" s="63"/>
      <c r="I77" s="63"/>
      <c r="J77" s="63"/>
      <c r="K77" s="3"/>
    </row>
    <row r="78" spans="1:11" ht="15.75" x14ac:dyDescent="0.3">
      <c r="A78" s="3" t="s">
        <v>76</v>
      </c>
      <c r="B78" s="23">
        <f>A65</f>
        <v>8</v>
      </c>
      <c r="C78" s="3" t="s">
        <v>55</v>
      </c>
      <c r="D78" s="23"/>
      <c r="E78" s="3"/>
      <c r="F78" s="3" t="s">
        <v>77</v>
      </c>
      <c r="G78" s="13"/>
      <c r="H78" s="3"/>
      <c r="I78" s="23">
        <f>A70</f>
        <v>9</v>
      </c>
      <c r="J78" s="3" t="s">
        <v>0</v>
      </c>
      <c r="K78" s="3"/>
    </row>
    <row r="79" spans="1:11" ht="15.75" x14ac:dyDescent="0.3">
      <c r="A79" s="3" t="s">
        <v>78</v>
      </c>
      <c r="B79" s="25">
        <f>F75</f>
        <v>1.6636370821149136</v>
      </c>
      <c r="C79" s="3" t="s">
        <v>79</v>
      </c>
      <c r="D79" s="24"/>
      <c r="E79" s="3"/>
      <c r="F79" s="3" t="s">
        <v>78</v>
      </c>
      <c r="G79" s="13"/>
      <c r="H79" s="3"/>
      <c r="I79" s="25">
        <f>F75</f>
        <v>1.6636370821149136</v>
      </c>
      <c r="J79" s="3" t="s">
        <v>79</v>
      </c>
      <c r="K79" s="3"/>
    </row>
    <row r="80" spans="1:11" ht="16.5" thickBot="1" x14ac:dyDescent="0.35">
      <c r="A80" s="3"/>
      <c r="B80" s="98">
        <f>B78*B79</f>
        <v>13.309096656919309</v>
      </c>
      <c r="C80" s="3"/>
      <c r="D80" s="24"/>
      <c r="E80" s="3"/>
      <c r="F80" s="3"/>
      <c r="G80" s="13"/>
      <c r="H80" s="3"/>
      <c r="I80" s="98">
        <f>I78*I79</f>
        <v>14.972733739034222</v>
      </c>
      <c r="J80" s="3"/>
      <c r="K80" s="3"/>
    </row>
    <row r="81" spans="1:11" ht="16.5" thickTop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</sheetData>
  <mergeCells count="34">
    <mergeCell ref="C72:E73"/>
    <mergeCell ref="F72:H72"/>
    <mergeCell ref="F73:H73"/>
    <mergeCell ref="F75:H75"/>
    <mergeCell ref="A77:D77"/>
    <mergeCell ref="F77:J77"/>
    <mergeCell ref="C66:E67"/>
    <mergeCell ref="F66:H66"/>
    <mergeCell ref="C69:E70"/>
    <mergeCell ref="F69:H69"/>
    <mergeCell ref="F70:H70"/>
    <mergeCell ref="A53:K53"/>
    <mergeCell ref="A54:D54"/>
    <mergeCell ref="F54:J54"/>
    <mergeCell ref="A62:K62"/>
    <mergeCell ref="C63:E64"/>
    <mergeCell ref="F63:G63"/>
    <mergeCell ref="J63:K65"/>
    <mergeCell ref="F64:G64"/>
    <mergeCell ref="A42:C42"/>
    <mergeCell ref="F42:J42"/>
    <mergeCell ref="A47:K47"/>
    <mergeCell ref="A48:D48"/>
    <mergeCell ref="F48:J48"/>
    <mergeCell ref="A35:D35"/>
    <mergeCell ref="F35:J35"/>
    <mergeCell ref="A37:C37"/>
    <mergeCell ref="F37:J37"/>
    <mergeCell ref="A34:K34"/>
    <mergeCell ref="A1:K1"/>
    <mergeCell ref="A3:E3"/>
    <mergeCell ref="I18:K20"/>
    <mergeCell ref="A32:K32"/>
    <mergeCell ref="I13:K14"/>
  </mergeCells>
  <pageMargins left="0.7" right="0.7" top="0.75" bottom="0.75" header="0.3" footer="0.3"/>
  <pageSetup paperSize="9" orientation="landscape" r:id="rId1"/>
  <headerFooter>
    <oddHeader>&amp;LProduction Budget&amp;R&amp;"Comic Sans MS,Regular"&amp;10 O'Sullivan Ltd
2017</oddHeader>
    <oddFooter>&amp;L&amp;"Comic Sans MS,Regular"&amp;10Part D - Profit and Loss Account&amp;R&amp;"Comic Sans MS,Regular"&amp;10&amp;P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DB5D-5E33-4D01-A2EF-CE990711B57B}">
  <dimension ref="A1:N10"/>
  <sheetViews>
    <sheetView view="pageLayout" zoomScaleNormal="100" workbookViewId="0">
      <selection activeCell="B6" sqref="B6"/>
    </sheetView>
  </sheetViews>
  <sheetFormatPr defaultRowHeight="15" x14ac:dyDescent="0.3"/>
  <cols>
    <col min="1" max="16384" width="9.140625" style="3"/>
  </cols>
  <sheetData>
    <row r="1" spans="1:14" ht="17.25" thickBot="1" x14ac:dyDescent="0.4">
      <c r="A1" s="54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3" spans="1:14" ht="16.5" x14ac:dyDescent="0.35">
      <c r="A3" s="1" t="s">
        <v>92</v>
      </c>
      <c r="B3" s="2" t="s">
        <v>93</v>
      </c>
    </row>
    <row r="4" spans="1:14" x14ac:dyDescent="0.3">
      <c r="A4" s="9"/>
      <c r="B4" s="3" t="s">
        <v>94</v>
      </c>
    </row>
    <row r="5" spans="1:14" x14ac:dyDescent="0.3">
      <c r="A5" s="9"/>
      <c r="B5" s="9"/>
    </row>
    <row r="6" spans="1:14" ht="16.5" x14ac:dyDescent="0.35">
      <c r="A6" s="1" t="s">
        <v>95</v>
      </c>
      <c r="B6" s="2" t="s">
        <v>96</v>
      </c>
    </row>
    <row r="7" spans="1:14" x14ac:dyDescent="0.3">
      <c r="A7" s="9"/>
      <c r="B7" s="3" t="s">
        <v>97</v>
      </c>
    </row>
    <row r="8" spans="1:14" x14ac:dyDescent="0.3">
      <c r="A8" s="9"/>
      <c r="B8" s="9">
        <v>1</v>
      </c>
      <c r="C8" s="3" t="s">
        <v>98</v>
      </c>
    </row>
    <row r="9" spans="1:14" x14ac:dyDescent="0.3">
      <c r="B9" s="9">
        <v>2</v>
      </c>
      <c r="C9" s="3" t="s">
        <v>99</v>
      </c>
    </row>
    <row r="10" spans="1:14" x14ac:dyDescent="0.3">
      <c r="B10" s="9">
        <v>3</v>
      </c>
      <c r="C10" s="3" t="s">
        <v>100</v>
      </c>
    </row>
  </sheetData>
  <mergeCells count="1">
    <mergeCell ref="A1:N1"/>
  </mergeCells>
  <pageMargins left="0.7" right="0.7" top="0.75" bottom="0.75" header="0.3" footer="0.3"/>
  <pageSetup paperSize="9" orientation="landscape" r:id="rId1"/>
  <headerFooter>
    <oddHeader>&amp;L&amp;"Comic Sans MS,Regular"&amp;10Production Budget&amp;R&amp;"Comic Sans MS,Regular"&amp;10O'Sullivan Ltd
2017</oddHeader>
    <oddFooter>&amp;L&amp;"Comic Sans MS,Regular"&amp;10Part E - Theory&amp;R&amp;"Comic Sans MS,Regular"&amp;10&amp;N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Part A</vt:lpstr>
      <vt:lpstr>Part B</vt:lpstr>
      <vt:lpstr>Part C</vt:lpstr>
      <vt:lpstr>Part D</vt:lpstr>
      <vt:lpstr>Part 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Ryan</cp:lastModifiedBy>
  <cp:revision/>
  <dcterms:created xsi:type="dcterms:W3CDTF">2021-09-28T07:39:12Z</dcterms:created>
  <dcterms:modified xsi:type="dcterms:W3CDTF">2023-07-28T17:21:45Z</dcterms:modified>
  <cp:category/>
  <cp:contentStatus/>
</cp:coreProperties>
</file>